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c2pwnyfs001\YCC_Stores\store263\Misc\"/>
    </mc:Choice>
  </mc:AlternateContent>
  <xr:revisionPtr revIDLastSave="0" documentId="13_ncr:1_{FE5753BD-351D-44BF-9416-8D12F387E3FB}" xr6:coauthVersionLast="45" xr6:coauthVersionMax="45" xr10:uidLastSave="{00000000-0000-0000-0000-000000000000}"/>
  <workbookProtection workbookAlgorithmName="SHA-512" workbookHashValue="onqS2/xa28p1eaYnhLW3Wg1hfEg38vUy9wvRZqbdce95PpufCyfuZGJJq4cA/TwU/HTLaIJGvklMtlesoJHS8A==" workbookSaltValue="G5hJXUtqrFrilCY/au8P1w==" workbookSpinCount="100000" lockStructure="1"/>
  <bookViews>
    <workbookView xWindow="-120" yWindow="-120" windowWidth="15600" windowHeight="11160" xr2:uid="{00000000-000D-0000-FFFF-FFFF00000000}"/>
  </bookViews>
  <sheets>
    <sheet name="0263_StoreWalk_0820" sheetId="8" r:id="rId1"/>
    <sheet name="0263_RealEstateLineup" sheetId="1" state="hidden" r:id="rId2"/>
    <sheet name="CoT" sheetId="6" state="hidden" r:id="rId3"/>
  </sheets>
  <definedNames>
    <definedName name="CoTenancy">CoT!$A$2:$BY$477</definedName>
    <definedName name="LeaseInfo">'0263_StoreWalk_0820'!$A$6:$O$36</definedName>
    <definedName name="Master">#REF!</definedName>
    <definedName name="_xlnm.Print_Area" localSheetId="1">'0263_RealEstateLineup'!$A$1:$O$141</definedName>
    <definedName name="_xlnm.Print_Area" localSheetId="0">'0263_StoreWalk_0820'!$A$1:$O$141</definedName>
    <definedName name="SS_List">'0263_RealEstateLineup'!$G$39:$N$309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C34" i="1"/>
  <c r="K35" i="1"/>
  <c r="C35" i="1" s="1"/>
  <c r="K33" i="1"/>
  <c r="K34" i="1"/>
  <c r="K35" i="8" l="1"/>
  <c r="C35" i="8" s="1"/>
  <c r="G35" i="8"/>
  <c r="K34" i="8"/>
  <c r="G34" i="8"/>
  <c r="C34" i="8"/>
  <c r="K33" i="8"/>
  <c r="G33" i="8"/>
  <c r="I24" i="8"/>
  <c r="B24" i="8"/>
  <c r="B15" i="8"/>
  <c r="D13" i="8"/>
  <c r="D12" i="8"/>
  <c r="B11" i="8"/>
  <c r="D10" i="8"/>
  <c r="K7" i="8"/>
  <c r="H7" i="8"/>
  <c r="C7" i="8"/>
  <c r="K6" i="8"/>
  <c r="H6" i="8"/>
  <c r="C6" i="8"/>
  <c r="E2" i="8"/>
  <c r="C4" i="1"/>
  <c r="K6" i="1"/>
  <c r="K7" i="1"/>
  <c r="H7" i="1"/>
  <c r="H6" i="1"/>
  <c r="C7" i="1"/>
  <c r="C6" i="1"/>
  <c r="E2" i="1"/>
  <c r="C33" i="8" l="1"/>
  <c r="K36" i="8"/>
  <c r="C36" i="8"/>
  <c r="G35" i="1" l="1"/>
  <c r="G33" i="1"/>
  <c r="D13" i="1"/>
  <c r="D12" i="1"/>
  <c r="D10" i="1"/>
  <c r="B15" i="1"/>
  <c r="B11" i="1"/>
  <c r="I24" i="1"/>
  <c r="B24" i="1"/>
  <c r="C33" i="1" l="1"/>
  <c r="K36" i="1"/>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Elyssa Karanian/USA</author>
  </authors>
  <commentList>
    <comment ref="D39" authorId="0" shapeId="0" xr:uid="{00000000-0006-0000-0100-000001000000}">
      <text>
        <r>
          <rPr>
            <b/>
            <sz val="9"/>
            <color indexed="81"/>
            <rFont val="Tahoma"/>
            <family val="2"/>
          </rPr>
          <t>Elyssa Karanian/USA:</t>
        </r>
        <r>
          <rPr>
            <sz val="9"/>
            <color indexed="81"/>
            <rFont val="Tahoma"/>
            <family val="2"/>
          </rPr>
          <t xml:space="preserve">
if space was demised, e.g.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Summary" description="Connection to the 'Summary' query in the workbook." type="5" refreshedVersion="6" background="1" saveData="1">
    <dbPr connection="Provider=Microsoft.Mashup.OleDb.1;Data Source=$Workbook$;Location=Summary;Extended Properties=&quot;&quot;" command="SELECT * FROM [Summary]"/>
  </connection>
</connections>
</file>

<file path=xl/sharedStrings.xml><?xml version="1.0" encoding="utf-8"?>
<sst xmlns="http://schemas.openxmlformats.org/spreadsheetml/2006/main" count="15164" uniqueCount="4374">
  <si>
    <t>Store #</t>
  </si>
  <si>
    <t>Landlord</t>
  </si>
  <si>
    <t>LXD</t>
  </si>
  <si>
    <t>Anchors</t>
  </si>
  <si>
    <t>GLA</t>
  </si>
  <si>
    <t>Sales</t>
  </si>
  <si>
    <t>Y/N</t>
  </si>
  <si>
    <t>Type</t>
  </si>
  <si>
    <t>Quantifier</t>
  </si>
  <si>
    <t>Co-Tenancy Language Abstract Checklist</t>
  </si>
  <si>
    <t>Yes</t>
  </si>
  <si>
    <t>No</t>
  </si>
  <si>
    <t>Less than</t>
  </si>
  <si>
    <t>At least</t>
  </si>
  <si>
    <t>Decline</t>
  </si>
  <si>
    <t># / % / $</t>
  </si>
  <si>
    <t>Days to Notify</t>
  </si>
  <si>
    <t>Remedy</t>
  </si>
  <si>
    <t>Reduced Rent</t>
  </si>
  <si>
    <t>Termination</t>
  </si>
  <si>
    <t>Other</t>
  </si>
  <si>
    <t>And/Or</t>
  </si>
  <si>
    <t>And</t>
  </si>
  <si>
    <t>Or</t>
  </si>
  <si>
    <t>All</t>
  </si>
  <si>
    <t>City/State</t>
  </si>
  <si>
    <t>Period (days)</t>
  </si>
  <si>
    <t>Notice Req.</t>
  </si>
  <si>
    <t>Remedy (2)</t>
  </si>
  <si>
    <t>Days to Term.</t>
  </si>
  <si>
    <t>Dist. Mgr.</t>
  </si>
  <si>
    <t>Address</t>
  </si>
  <si>
    <t>City</t>
  </si>
  <si>
    <t>State</t>
  </si>
  <si>
    <t>Store Type</t>
  </si>
  <si>
    <t>Reg. #</t>
  </si>
  <si>
    <t>Regional Sales Mgr</t>
  </si>
  <si>
    <t>District Sales Mgr</t>
  </si>
  <si>
    <t>Dist. #</t>
  </si>
  <si>
    <t>TSF</t>
  </si>
  <si>
    <t>Developer/LL</t>
  </si>
  <si>
    <t>Net Revenue</t>
  </si>
  <si>
    <t>OI $</t>
  </si>
  <si>
    <t>OI %</t>
  </si>
  <si>
    <t>Stage</t>
  </si>
  <si>
    <t>Expiration Date</t>
  </si>
  <si>
    <t>Earliest Available Close Date</t>
  </si>
  <si>
    <t>Remaining Term (yrs)</t>
  </si>
  <si>
    <t>Document</t>
  </si>
  <si>
    <t>Doc. Section</t>
  </si>
  <si>
    <t>Conditions</t>
  </si>
  <si>
    <t>Measuring Period (MP)</t>
  </si>
  <si>
    <t>DM Notes</t>
  </si>
  <si>
    <t>Broadway Commons</t>
  </si>
  <si>
    <t>358 N Broadway</t>
  </si>
  <si>
    <t>Hicksville</t>
  </si>
  <si>
    <t>NY</t>
  </si>
  <si>
    <t>Mall</t>
  </si>
  <si>
    <t>Jill Spangenberg</t>
  </si>
  <si>
    <t>Clifton Realty Management</t>
  </si>
  <si>
    <t>-</t>
  </si>
  <si>
    <t/>
  </si>
  <si>
    <t>Might Close</t>
  </si>
  <si>
    <t>0653 - lease - 05-19-16.pdf</t>
  </si>
  <si>
    <t>51-52</t>
  </si>
  <si>
    <t>27.26</t>
  </si>
  <si>
    <t>&gt;/= (at least) 2 Key Tenants open AND at least 75% of the Retail Tenants open. [See exclusions].Key Tenants=Ikea, Macy's, Target or any replacement nat'l or regional tenant [see use exclusions]</t>
  </si>
  <si>
    <t>12 months</t>
  </si>
  <si>
    <t xml:space="preserve">Terminate lease within 6 mos of end of 12 mo MP if conditions not met/30 days to close </t>
  </si>
  <si>
    <t>Boulevard Consumer Square</t>
  </si>
  <si>
    <t>1593 Niagara Falls Blvd</t>
  </si>
  <si>
    <t>Amherst</t>
  </si>
  <si>
    <t>Lifestyle</t>
  </si>
  <si>
    <t>Wendy Jenkins</t>
  </si>
  <si>
    <t>Benderson</t>
  </si>
  <si>
    <t>0670 - lease 06-26-2014.pdf</t>
  </si>
  <si>
    <t>16-17</t>
  </si>
  <si>
    <t>&gt;20% vacancy</t>
  </si>
  <si>
    <t>6 months</t>
  </si>
  <si>
    <t xml:space="preserve">Notice w/in 6 mos of expiration of MP, 30 days to close </t>
  </si>
  <si>
    <t>Northborough Crossing</t>
  </si>
  <si>
    <t>8118 Shops Way</t>
  </si>
  <si>
    <t>Northborough</t>
  </si>
  <si>
    <t>MA</t>
  </si>
  <si>
    <t>Arlene Belgrave</t>
  </si>
  <si>
    <t>Regency Centers Corporation</t>
  </si>
  <si>
    <t>Lease-10/04/2010</t>
  </si>
  <si>
    <t>The Shoppes at Eastchase</t>
  </si>
  <si>
    <t>7256 Eastchase Parkway</t>
  </si>
  <si>
    <t>Montgomery</t>
  </si>
  <si>
    <t>AL</t>
  </si>
  <si>
    <t>Crawford Square Real Estate Advisors</t>
  </si>
  <si>
    <t>None</t>
  </si>
  <si>
    <t>Arundel Mills</t>
  </si>
  <si>
    <t>7000 Arundel Mills Circle</t>
  </si>
  <si>
    <t>Handover</t>
  </si>
  <si>
    <t>MD</t>
  </si>
  <si>
    <t>Lisa Moran</t>
  </si>
  <si>
    <t>Simon Property Group</t>
  </si>
  <si>
    <t>0695 - lease 07-20-2015.pdf</t>
  </si>
  <si>
    <t>30-31</t>
  </si>
  <si>
    <t>24.24</t>
  </si>
  <si>
    <t>The Marketplace at Augusta</t>
  </si>
  <si>
    <t>197 Civic Center Drive</t>
  </si>
  <si>
    <t>Augusta</t>
  </si>
  <si>
    <t>ME</t>
  </si>
  <si>
    <t>Tanya Morales</t>
  </si>
  <si>
    <t>WS Development</t>
  </si>
  <si>
    <t>0642 - lease 02-28-2013.pdf</t>
  </si>
  <si>
    <t>41-42</t>
  </si>
  <si>
    <t>20.28</t>
  </si>
  <si>
    <t>Clarksburg Premium Outlets</t>
  </si>
  <si>
    <t>Clarksburg</t>
  </si>
  <si>
    <t>Outlet</t>
  </si>
  <si>
    <t>0803 - lease - 08-15-2016.pdf</t>
  </si>
  <si>
    <t>36-37</t>
  </si>
  <si>
    <t>15.22-15.23</t>
  </si>
  <si>
    <t>&lt;75% of the "Floor Space" leased and open</t>
  </si>
  <si>
    <t>Reduced Rent/ Termination
6% of Gross Sales (NTE monthly fixed rent) until Return to Normal Rent Date (def as satisfaction of co-t req or 12 mos of paying the 6% of GS).  After 12 mos, T can terminate within 60 days of end of period, 90 days notice</t>
  </si>
  <si>
    <t>Southland Center</t>
  </si>
  <si>
    <t>Taylor</t>
  </si>
  <si>
    <t>MI</t>
  </si>
  <si>
    <t>Lisa Lacey</t>
  </si>
  <si>
    <t>Diane Lukas</t>
  </si>
  <si>
    <t>Brookfield Properties</t>
  </si>
  <si>
    <t>0807 - lease 09-30-2016.pdf</t>
  </si>
  <si>
    <t>R-3 -R4</t>
  </si>
  <si>
    <t>1.21</t>
  </si>
  <si>
    <t>St. Johns Town Center</t>
  </si>
  <si>
    <t>4663 River City Drive</t>
  </si>
  <si>
    <t>Jacksonville</t>
  </si>
  <si>
    <t>FL</t>
  </si>
  <si>
    <t>0650 - lease 10-23-2013.pdf</t>
  </si>
  <si>
    <t>Avon Marketplace</t>
  </si>
  <si>
    <t>380 West Main Street</t>
  </si>
  <si>
    <t>Avon</t>
  </si>
  <si>
    <t>CT</t>
  </si>
  <si>
    <t>Old New England</t>
  </si>
  <si>
    <t>David Adam Realty (DAR)</t>
  </si>
  <si>
    <t>Lease-08/29/1996</t>
  </si>
  <si>
    <t>15</t>
  </si>
  <si>
    <t>Philadelphia Mills</t>
  </si>
  <si>
    <t>1508 Franklin Mills Circle</t>
  </si>
  <si>
    <t>Philadelphia</t>
  </si>
  <si>
    <t>PA</t>
  </si>
  <si>
    <t>0688 - lease 07-24-2015.pdf</t>
  </si>
  <si>
    <t>31-32</t>
  </si>
  <si>
    <t>Termination Notice within 60 days of end of MP, 180 days to term</t>
  </si>
  <si>
    <t>Springfield Town Center</t>
  </si>
  <si>
    <t>6500 Springfield Mall</t>
  </si>
  <si>
    <t>Springfield</t>
  </si>
  <si>
    <t>VA</t>
  </si>
  <si>
    <t>PREIT Services LLC</t>
  </si>
  <si>
    <t>0645 - lease 08-14-2013.pdf</t>
  </si>
  <si>
    <t>The Avenue Viera</t>
  </si>
  <si>
    <t>2261 Town Center Ave.</t>
  </si>
  <si>
    <t>Melbourne</t>
  </si>
  <si>
    <t>Signe Avento</t>
  </si>
  <si>
    <t>Poag Shopping Centers</t>
  </si>
  <si>
    <t>Lease-10/14/2003</t>
  </si>
  <si>
    <t>Hamilton Commons</t>
  </si>
  <si>
    <t>4215 Black Horse Pike</t>
  </si>
  <si>
    <t>Mays Landing</t>
  </si>
  <si>
    <t>NJ</t>
  </si>
  <si>
    <t>Power</t>
  </si>
  <si>
    <t>Retail Value Inc. (RVI)</t>
  </si>
  <si>
    <t>Open</t>
  </si>
  <si>
    <t>Westfield Valencia Town Center</t>
  </si>
  <si>
    <t>24201 W. Valencia Blvd</t>
  </si>
  <si>
    <t>Valencia</t>
  </si>
  <si>
    <t>CA</t>
  </si>
  <si>
    <t>Lisa Lipke</t>
  </si>
  <si>
    <t>Westfield</t>
  </si>
  <si>
    <t>Lease -02/09/2009</t>
  </si>
  <si>
    <t>5 of Lease Addendum in back of Lease</t>
  </si>
  <si>
    <t>&lt; 2 Department Stores (70k+ SF) AND &lt;80% remaining GLA excl. DS &amp; YCC</t>
  </si>
  <si>
    <t>180 days/9 months</t>
  </si>
  <si>
    <t>6 mos: 6% of gross sales  NTE monthly min rent/9 mos: terminate w/90 days notice</t>
  </si>
  <si>
    <t>Concord Mall</t>
  </si>
  <si>
    <t>4737 Concord Pike</t>
  </si>
  <si>
    <t>Wilmington</t>
  </si>
  <si>
    <t>DE</t>
  </si>
  <si>
    <t>Amy Frederick</t>
  </si>
  <si>
    <t>Lease-04/07/2009</t>
  </si>
  <si>
    <t>3</t>
  </si>
  <si>
    <t>Tanger Outlets - Howell, MI</t>
  </si>
  <si>
    <t>1475 North Burkhart Rd</t>
  </si>
  <si>
    <t>Howell</t>
  </si>
  <si>
    <t>Tanger</t>
  </si>
  <si>
    <t>Lease Agreement-7/17/12</t>
  </si>
  <si>
    <t>3-4</t>
  </si>
  <si>
    <t>Emerald Square</t>
  </si>
  <si>
    <t>213 Emerald Square Mall</t>
  </si>
  <si>
    <t>N. Attleboro</t>
  </si>
  <si>
    <t>Palisades Center</t>
  </si>
  <si>
    <t>3500 Palisades Cntr Dr</t>
  </si>
  <si>
    <t>West Nyack</t>
  </si>
  <si>
    <t>Pyramid Management Group, Inc.</t>
  </si>
  <si>
    <t>Silver City Galleria</t>
  </si>
  <si>
    <t>2 Galleria Mall Drive</t>
  </si>
  <si>
    <t>Taunton</t>
  </si>
  <si>
    <t xml:space="preserve">MG Herring </t>
  </si>
  <si>
    <t>0037 - sixth amendment of lease 03-23-2015.pdf</t>
  </si>
  <si>
    <t>5</t>
  </si>
  <si>
    <t>3 anchors close 
OR
&lt; 65% of GLA (exc. anchors)</t>
  </si>
  <si>
    <t>Termination
30 days to send Notice; 60 days to terminate</t>
  </si>
  <si>
    <t>Tanger Outlets - Sevierville, TN</t>
  </si>
  <si>
    <t>1645 Parkway</t>
  </si>
  <si>
    <t>Sevierville</t>
  </si>
  <si>
    <t>TN</t>
  </si>
  <si>
    <t>Martha Filipkowski</t>
  </si>
  <si>
    <t>The Mall at Tuttle Crossing</t>
  </si>
  <si>
    <t>5043 Tuttle Crossing Rd</t>
  </si>
  <si>
    <t>Dublin</t>
  </si>
  <si>
    <t>OH</t>
  </si>
  <si>
    <t xml:space="preserve">Melissa Heider </t>
  </si>
  <si>
    <t>Orange Park Mall</t>
  </si>
  <si>
    <t>1910 Wells Road</t>
  </si>
  <si>
    <t>Orange Park</t>
  </si>
  <si>
    <t>Washington Prime</t>
  </si>
  <si>
    <t>Brass Mill Center</t>
  </si>
  <si>
    <t>495 Union Street</t>
  </si>
  <si>
    <t>Waterbury</t>
  </si>
  <si>
    <t>The Mall at Fairfield Commons</t>
  </si>
  <si>
    <t>2727 Fairfield Commons</t>
  </si>
  <si>
    <t>Beavercreek</t>
  </si>
  <si>
    <t>Jessica Pappalardo</t>
  </si>
  <si>
    <t>Oak Park Mall</t>
  </si>
  <si>
    <t>11777 West 95Th St</t>
  </si>
  <si>
    <t>Overland  Park</t>
  </si>
  <si>
    <t>KS</t>
  </si>
  <si>
    <t>CBL</t>
  </si>
  <si>
    <t>Barracks Road Shopping Center</t>
  </si>
  <si>
    <t>1115B Emmet Street</t>
  </si>
  <si>
    <t>Charlottesville</t>
  </si>
  <si>
    <t>Federal Realty Investment Trust</t>
  </si>
  <si>
    <t>Towson Town Center</t>
  </si>
  <si>
    <t>825 Dulaney Valley Rd</t>
  </si>
  <si>
    <t>Towson</t>
  </si>
  <si>
    <t>Westfield Citrus Park</t>
  </si>
  <si>
    <t>7932 Citrus Park Town Ctr Mall</t>
  </si>
  <si>
    <t>Tampa</t>
  </si>
  <si>
    <t>4-5</t>
  </si>
  <si>
    <t>&lt; 2 department stores (75K+ sf)
AND
&lt; 80% of remaining GLA</t>
  </si>
  <si>
    <t>6 months
9 months</t>
  </si>
  <si>
    <t xml:space="preserve">Reduced Rent / Termination
 6% of Gross Sales
If uncured for 9 mo, 10 days to send Notice, Terminate in 90 days </t>
  </si>
  <si>
    <t>Columbiana Centre</t>
  </si>
  <si>
    <t>100 Columbiana Circle</t>
  </si>
  <si>
    <t>Columbia</t>
  </si>
  <si>
    <t>SC</t>
  </si>
  <si>
    <t>Clay Owens</t>
  </si>
  <si>
    <t>Mall of Georgia</t>
  </si>
  <si>
    <t>3333 Buford Drive</t>
  </si>
  <si>
    <t>Buford</t>
  </si>
  <si>
    <t>GA</t>
  </si>
  <si>
    <t>Providence Place</t>
  </si>
  <si>
    <t>104 Providence Place</t>
  </si>
  <si>
    <t>Providence</t>
  </si>
  <si>
    <t>RI</t>
  </si>
  <si>
    <t>Edison Mall</t>
  </si>
  <si>
    <t>4125 Cleveland Ave</t>
  </si>
  <si>
    <t>Fort Myers</t>
  </si>
  <si>
    <t>RiverTown Crossings</t>
  </si>
  <si>
    <t>3700 Rivertown Parkway</t>
  </si>
  <si>
    <t>Grandville</t>
  </si>
  <si>
    <t>R-3</t>
  </si>
  <si>
    <t>The Avenues</t>
  </si>
  <si>
    <t>10300 Southside Blvd</t>
  </si>
  <si>
    <t>Bradley Commons</t>
  </si>
  <si>
    <t>2030 Route 50</t>
  </si>
  <si>
    <t>Bourbonnis</t>
  </si>
  <si>
    <t>IL</t>
  </si>
  <si>
    <t>Heather Dillon</t>
  </si>
  <si>
    <t>IRC Retail Centers</t>
  </si>
  <si>
    <t>0649 - lease agreement 02-13-2014.pdf</t>
  </si>
  <si>
    <t>Rider</t>
  </si>
  <si>
    <t>Rockaway Townsquare</t>
  </si>
  <si>
    <t>Rockaway Townsquare Mall</t>
  </si>
  <si>
    <t>Rockaway</t>
  </si>
  <si>
    <t>Patti Crudele</t>
  </si>
  <si>
    <t>Florence Mall</t>
  </si>
  <si>
    <t>2148 Florence Mall</t>
  </si>
  <si>
    <t>Florence</t>
  </si>
  <si>
    <t>KY</t>
  </si>
  <si>
    <t>Lease-Space 1137-10/21/2008</t>
  </si>
  <si>
    <t>R3-R4</t>
  </si>
  <si>
    <t>6 months /
24 months</t>
  </si>
  <si>
    <t xml:space="preserve">Reduced Rent / Termination
50% Rent (applied to base rent and percentage rent) / 
IF uncured for 24 mo., 60 days to Notify, 30 days to terminate
</t>
  </si>
  <si>
    <t>South Shore Plaza</t>
  </si>
  <si>
    <t>250 Granite Street</t>
  </si>
  <si>
    <t>Braintree</t>
  </si>
  <si>
    <t>Castleton Square</t>
  </si>
  <si>
    <t>6020 East 82Nd Street</t>
  </si>
  <si>
    <t>Indianapolis</t>
  </si>
  <si>
    <t>IN</t>
  </si>
  <si>
    <t>Huebner Oaks Center</t>
  </si>
  <si>
    <t>11745 Ih-10 West</t>
  </si>
  <si>
    <t>San Antonio</t>
  </si>
  <si>
    <t>TX</t>
  </si>
  <si>
    <t>RPAI</t>
  </si>
  <si>
    <t>Retail Lease Reference Page-11/19/1999</t>
  </si>
  <si>
    <t>Chautauqua Mall</t>
  </si>
  <si>
    <t>318 East Fairmount Ave. #1</t>
  </si>
  <si>
    <t>Lakewood</t>
  </si>
  <si>
    <t>0654 - lease 04-24-2014.pdf</t>
  </si>
  <si>
    <t>30</t>
  </si>
  <si>
    <t>Termination
60 days to send Notice; 180 days to terminate</t>
  </si>
  <si>
    <t>Augusta Mall</t>
  </si>
  <si>
    <t>3450 Wrightboro Rd</t>
  </si>
  <si>
    <t>Westroads Mall</t>
  </si>
  <si>
    <t>10000 California St</t>
  </si>
  <si>
    <t>Omaha</t>
  </si>
  <si>
    <t>NE</t>
  </si>
  <si>
    <t>Terry Tennyson</t>
  </si>
  <si>
    <t>R3 - R4</t>
  </si>
  <si>
    <t>Tanger Outlets - Myrtle Beach Hwy 17, SC</t>
  </si>
  <si>
    <t>10835 Kings Rd</t>
  </si>
  <si>
    <t>Myrtle Beach</t>
  </si>
  <si>
    <t>First Lease Modification Agreement-06/23/2009</t>
  </si>
  <si>
    <t>1</t>
  </si>
  <si>
    <t>Mid Rivers Mall</t>
  </si>
  <si>
    <t>1600 Mid-Rivers Mall Rd</t>
  </si>
  <si>
    <t>St. Peters</t>
  </si>
  <si>
    <t>MO</t>
  </si>
  <si>
    <t>Shopping Center Lease</t>
  </si>
  <si>
    <t>35-36</t>
  </si>
  <si>
    <t>Northpark Mall</t>
  </si>
  <si>
    <t>1200 E. County Line Rd</t>
  </si>
  <si>
    <t>Ridgeland</t>
  </si>
  <si>
    <t>MS</t>
  </si>
  <si>
    <t>Northpark Realty</t>
  </si>
  <si>
    <t>Lease-05/09/2002</t>
  </si>
  <si>
    <t>RF-3</t>
  </si>
  <si>
    <t>Tanger Outlets - Grand Rapids, MI</t>
  </si>
  <si>
    <t>350 84Th St Sw</t>
  </si>
  <si>
    <t>Byron Center</t>
  </si>
  <si>
    <t>0673 - lease 12-15-2014.pdf</t>
  </si>
  <si>
    <t>Fox River Mall</t>
  </si>
  <si>
    <t>4301 W. Wisconsin Ave</t>
  </si>
  <si>
    <t>Appleton</t>
  </si>
  <si>
    <t>WI</t>
  </si>
  <si>
    <t>Stratford Square Mall</t>
  </si>
  <si>
    <t>Bloomingdale</t>
  </si>
  <si>
    <t>Feldman Mall Properties</t>
  </si>
  <si>
    <t>San Marcos Premium Outlets</t>
  </si>
  <si>
    <t>3939 Ih-35 South</t>
  </si>
  <si>
    <t>San Marcos</t>
  </si>
  <si>
    <t>Treasure Coast Square</t>
  </si>
  <si>
    <t>3456 Nw Federal Hwy</t>
  </si>
  <si>
    <t>Jensen Beach</t>
  </si>
  <si>
    <t>0314 - lease 11-19-2014.pdf</t>
  </si>
  <si>
    <t>27-28</t>
  </si>
  <si>
    <t>24.22</t>
  </si>
  <si>
    <t>&lt; 3 Major Tenants OR &lt; 75% remaining GLA
AND sales &lt; $600K or &gt;15% down YoY</t>
  </si>
  <si>
    <t>Termination
60 days to notify, 180 days to term</t>
  </si>
  <si>
    <t xml:space="preserve">Kingston Collection </t>
  </si>
  <si>
    <t>101 Independence Mall Way</t>
  </si>
  <si>
    <t>Kingston</t>
  </si>
  <si>
    <t>0335 - standard shopping center lease 09-17-2013.pdf</t>
  </si>
  <si>
    <t xml:space="preserve">&lt; 3 Anchor Stores (as defined) OR &lt;75% GLA AND sales &lt;$475k </t>
  </si>
  <si>
    <t>Terminate within 60 days after end of MP, store closes in 30 days</t>
  </si>
  <si>
    <t>Parkway Place</t>
  </si>
  <si>
    <t>2801 Memorial Drive South</t>
  </si>
  <si>
    <t>Huntsville</t>
  </si>
  <si>
    <t>0324 - shopping center lease parkway place 07-05-13.pdf</t>
  </si>
  <si>
    <t>32-33</t>
  </si>
  <si>
    <t>Algonquin Commons</t>
  </si>
  <si>
    <t>1632 S. Randall Road</t>
  </si>
  <si>
    <t>Algonquin</t>
  </si>
  <si>
    <t>Mid-America</t>
  </si>
  <si>
    <t>Agreement of Lease-09/30/2003</t>
  </si>
  <si>
    <t>6-7</t>
  </si>
  <si>
    <t>Silent</t>
  </si>
  <si>
    <t>Greenwood Mall</t>
  </si>
  <si>
    <t>2625 Scottsville Rd Suite 448</t>
  </si>
  <si>
    <t>Bowling Green</t>
  </si>
  <si>
    <t>0332 - lease 03-18-2014.pdf</t>
  </si>
  <si>
    <t>R3</t>
  </si>
  <si>
    <t>1.26</t>
  </si>
  <si>
    <t>(1) &lt; 3 anchors
OR 
(2) &lt; 80% total GLA</t>
  </si>
  <si>
    <t>(1) 6 months / 24 months
OR
(2) 10 months</t>
  </si>
  <si>
    <t>Reduced Rent / Termination
(1) 50% rent / if uncured in 24 mo: 60 days to notify, 30 days to terminate
OR
(2) 60 days to notify, 30 days to terminate</t>
  </si>
  <si>
    <t>Clay Terrace</t>
  </si>
  <si>
    <t>14311 Clay Terrace</t>
  </si>
  <si>
    <t>Carmel</t>
  </si>
  <si>
    <t>0339 - lease 10-17-2014 v2.pdf</t>
  </si>
  <si>
    <t>26</t>
  </si>
  <si>
    <t>Towne Place At Garden State Park</t>
  </si>
  <si>
    <t>957-961 Haddenfield Rd</t>
  </si>
  <si>
    <t>Cherry Hill</t>
  </si>
  <si>
    <t>Edgewood</t>
  </si>
  <si>
    <t>Agreement of Lease-08/21/2007</t>
  </si>
  <si>
    <t>74-75</t>
  </si>
  <si>
    <t>Oshawa Centre</t>
  </si>
  <si>
    <t>Oshawa</t>
  </si>
  <si>
    <t>ON</t>
  </si>
  <si>
    <t>Ca-Mall</t>
  </si>
  <si>
    <t>Ivanhoe Cambridge, Inc.</t>
  </si>
  <si>
    <t>920 - lease - 8-17-15.pdf</t>
  </si>
  <si>
    <t>22.3-22.4</t>
  </si>
  <si>
    <t>22.05</t>
  </si>
  <si>
    <t>Bramalea City Centre</t>
  </si>
  <si>
    <t>25 Peel Center Drive</t>
  </si>
  <si>
    <t>Brampton</t>
  </si>
  <si>
    <t>Morguard</t>
  </si>
  <si>
    <t>Will Close</t>
  </si>
  <si>
    <t>Northlake Mall</t>
  </si>
  <si>
    <t>6801 Northlake Mall Dr</t>
  </si>
  <si>
    <t>Charlotte</t>
  </si>
  <si>
    <t>NC</t>
  </si>
  <si>
    <t>Starwood Retail</t>
  </si>
  <si>
    <t>Lease-03/22/2005</t>
  </si>
  <si>
    <t>D1-D2 &amp; S9</t>
  </si>
  <si>
    <t>Gaffney Outlet Marketplace</t>
  </si>
  <si>
    <t>305 Factory Shops Blvd</t>
  </si>
  <si>
    <t>Gaffney</t>
  </si>
  <si>
    <t>0411 - lease 11-01-2013.pdf</t>
  </si>
  <si>
    <t>29</t>
  </si>
  <si>
    <t>15.22</t>
  </si>
  <si>
    <t>Mall St. Matthews</t>
  </si>
  <si>
    <t>5000 Shelbyville Rd.</t>
  </si>
  <si>
    <t>Louisville</t>
  </si>
  <si>
    <t>Lease Agreement-04/28/2006</t>
  </si>
  <si>
    <t>8-9</t>
  </si>
  <si>
    <t>The Greene Town Center</t>
  </si>
  <si>
    <t>79 Plum Street</t>
  </si>
  <si>
    <t>Olshan Properties</t>
  </si>
  <si>
    <t>Standard Commercial Shopping Center Lease-09/01/2005</t>
  </si>
  <si>
    <t>28-29</t>
  </si>
  <si>
    <t>Movie theater closes &amp; isn't replaced w/in 6 mos; OR &lt;75% GLA</t>
  </si>
  <si>
    <t>Terminate, 60 days' notice, within 180 days of end of MP</t>
  </si>
  <si>
    <t>Alamance Crossing</t>
  </si>
  <si>
    <t>3183 Waltham Blvd</t>
  </si>
  <si>
    <t>Burlington</t>
  </si>
  <si>
    <t>Indian River Mall</t>
  </si>
  <si>
    <t>6200 20Th S</t>
  </si>
  <si>
    <t>Vero Beach</t>
  </si>
  <si>
    <t>Kohan Retail Investment Group</t>
  </si>
  <si>
    <t>Lease-02/15/2007</t>
  </si>
  <si>
    <t>10 &amp; 28</t>
  </si>
  <si>
    <t>Crystal Mall</t>
  </si>
  <si>
    <t>850 Hartford Turnpike</t>
  </si>
  <si>
    <t>Waterford</t>
  </si>
  <si>
    <t>0643- lease 05-21-2013.pdf</t>
  </si>
  <si>
    <t>24.25</t>
  </si>
  <si>
    <t>&lt; 3 Major Tenants
OR 
&lt; 80% of GLA 
AND 
Sales &lt;/= $650K OR decline more than 15% decline vs. 12 prior months</t>
  </si>
  <si>
    <t>The Shoppes at Old Bridge</t>
  </si>
  <si>
    <t>3861 Us Highway 9</t>
  </si>
  <si>
    <t>Old Bridge</t>
  </si>
  <si>
    <t>Stanbery Development Group</t>
  </si>
  <si>
    <t>Lease Agreement-02/21/2005</t>
  </si>
  <si>
    <t>The Bay Terrace</t>
  </si>
  <si>
    <t>Bayside</t>
  </si>
  <si>
    <t>CordMeyer</t>
  </si>
  <si>
    <t>Bridgewater Falls</t>
  </si>
  <si>
    <t>3417 Princeton Rd</t>
  </si>
  <si>
    <t>Fairfield Township</t>
  </si>
  <si>
    <t>RPT Realty</t>
  </si>
  <si>
    <t>0659 - lease 06-16-2014.pdf</t>
  </si>
  <si>
    <t>Riverdale Village</t>
  </si>
  <si>
    <t>12782 Riverdale Blvd Nw</t>
  </si>
  <si>
    <t>Coon Rapids</t>
  </si>
  <si>
    <t>MN</t>
  </si>
  <si>
    <t>Volusia Mall</t>
  </si>
  <si>
    <t>1700 W. International Speedway</t>
  </si>
  <si>
    <t>Daytona Beach</t>
  </si>
  <si>
    <t>Shopping Center Lease-05/01/2008</t>
  </si>
  <si>
    <t>Rider 30-31</t>
  </si>
  <si>
    <t>Lindale Mall</t>
  </si>
  <si>
    <t>Cedar Rapids</t>
  </si>
  <si>
    <t>IA</t>
  </si>
  <si>
    <t>Laurel Park Place</t>
  </si>
  <si>
    <t>Livonia</t>
  </si>
  <si>
    <t>Shopping Center Lease -03/13/2008</t>
  </si>
  <si>
    <t>Southpark Mall</t>
  </si>
  <si>
    <t>236 Southpark Circle</t>
  </si>
  <si>
    <t>Colonial Heights</t>
  </si>
  <si>
    <t>River Ridge Mall</t>
  </si>
  <si>
    <t>3405 Chandlers Mountain Rd</t>
  </si>
  <si>
    <t>Lynchburg</t>
  </si>
  <si>
    <t>JLL</t>
  </si>
  <si>
    <t>31</t>
  </si>
  <si>
    <t>CO-TENANCY LANGUAGE DELETED - 2ND LEASE MODIFICATION 08-07-18</t>
  </si>
  <si>
    <t>N/A - LANGUAGE DELETED</t>
  </si>
  <si>
    <t>3401 S. Us Hwy 41</t>
  </si>
  <si>
    <t>Terre Haute</t>
  </si>
  <si>
    <t>Shopping Center Lease-05/06/2008</t>
  </si>
  <si>
    <t>Friendly Center</t>
  </si>
  <si>
    <t>3326 West Friendly Center</t>
  </si>
  <si>
    <t>Greensboro</t>
  </si>
  <si>
    <t>Legacy Place</t>
  </si>
  <si>
    <t>236 Legacy Place</t>
  </si>
  <si>
    <t>Dedham</t>
  </si>
  <si>
    <t>Indenture of Lease-10/14/2008</t>
  </si>
  <si>
    <t>The Mall at Johnson City</t>
  </si>
  <si>
    <t>2011 N. Roan St</t>
  </si>
  <si>
    <t>Johnson City</t>
  </si>
  <si>
    <t>Lease Agreement-04/24/2009</t>
  </si>
  <si>
    <t>21</t>
  </si>
  <si>
    <t>Willowbrook</t>
  </si>
  <si>
    <t>1785 Willowbrook Ave</t>
  </si>
  <si>
    <t>Wayne</t>
  </si>
  <si>
    <t>Lease-06/15/2009</t>
  </si>
  <si>
    <t>R-4-R-5</t>
  </si>
  <si>
    <t xml:space="preserve">Westfield Sunrise </t>
  </si>
  <si>
    <t>One Sunrise Highway</t>
  </si>
  <si>
    <t>Massapequa</t>
  </si>
  <si>
    <t xml:space="preserve">3 Dept. Stores &amp; 75%  </t>
  </si>
  <si>
    <t>6 months ("180 days")/9 months (see lease lang)</t>
  </si>
  <si>
    <t>Reduced Rent/Termination
6 mos: 6% of gross sales  NTE monthly min rent/9 mos: terminate w/90 days notice</t>
  </si>
  <si>
    <t>Livingston Mall</t>
  </si>
  <si>
    <t>112 Esisenhower Parkway</t>
  </si>
  <si>
    <t>Livingston</t>
  </si>
  <si>
    <t>Lease-12/30/2008</t>
  </si>
  <si>
    <t>29-30</t>
  </si>
  <si>
    <t>West County Center</t>
  </si>
  <si>
    <t>31 West County Center</t>
  </si>
  <si>
    <t>Des Peres</t>
  </si>
  <si>
    <t>Shopping Center Lease-05/12/2009</t>
  </si>
  <si>
    <t>Broadway at the Beach</t>
  </si>
  <si>
    <t>Destination/Tourist</t>
  </si>
  <si>
    <t>Burroughs &amp; Chapin Company, Inc.</t>
  </si>
  <si>
    <t>Arlington Town Square</t>
  </si>
  <si>
    <t>27 S. Evergreen Avenue</t>
  </si>
  <si>
    <t>Arlington Heights</t>
  </si>
  <si>
    <t>Abbell Associates, LLC</t>
  </si>
  <si>
    <t>Retail Lease-08/10/1999</t>
  </si>
  <si>
    <t>37</t>
  </si>
  <si>
    <t>Great Northern Plazas</t>
  </si>
  <si>
    <t>310 Great Northern Mall Rd</t>
  </si>
  <si>
    <t>North Olmsted</t>
  </si>
  <si>
    <t>Lease-02/09/2009</t>
  </si>
  <si>
    <t>5 of Lease Addendum</t>
  </si>
  <si>
    <t>Westfield Galleria at Roseville</t>
  </si>
  <si>
    <t>1151 Galleria Blvd</t>
  </si>
  <si>
    <t>Roseville</t>
  </si>
  <si>
    <t>Lease-01/16/2008</t>
  </si>
  <si>
    <t>13-14</t>
  </si>
  <si>
    <t>Coastal Grand Mall - Myrtle Beach</t>
  </si>
  <si>
    <t>2000 Coastal Grand Circle</t>
  </si>
  <si>
    <t>Bowie Town Center &amp; Strip</t>
  </si>
  <si>
    <t>15440 Emerald Way</t>
  </si>
  <si>
    <t>Bowie</t>
  </si>
  <si>
    <t>Lease-08/29/2000</t>
  </si>
  <si>
    <t>&lt; 2 Major Tenants AND 
&lt; 80% remaining GLA
AND 
Gross Sales &gt; 15% decline against 6 mo. Prior to MP</t>
  </si>
  <si>
    <t>6 months / 
12 months</t>
  </si>
  <si>
    <t>Reduced Rent / Termination 
6% Gross /
IF both conditions uncured for 12 mo., 30 days to send termination notice</t>
  </si>
  <si>
    <t>Grand Central Mall</t>
  </si>
  <si>
    <t>Vienna</t>
  </si>
  <si>
    <t>WV</t>
  </si>
  <si>
    <t>Lease Agreement-07/09/2009</t>
  </si>
  <si>
    <t>22</t>
  </si>
  <si>
    <t>Saint Louis Galleria</t>
  </si>
  <si>
    <t>1155 Saint Louis Galleria</t>
  </si>
  <si>
    <t>St. Louis</t>
  </si>
  <si>
    <t>The Outlet Shoppes at Oshkosh</t>
  </si>
  <si>
    <t>3001 South Washburn St.</t>
  </si>
  <si>
    <t>Oshkosh</t>
  </si>
  <si>
    <t>Horizon Group Properties</t>
  </si>
  <si>
    <t>Lease-11/17/2010</t>
  </si>
  <si>
    <t>32</t>
  </si>
  <si>
    <t>Union Lake Crossing</t>
  </si>
  <si>
    <t>2110 N 2nd St.</t>
  </si>
  <si>
    <t>Millville</t>
  </si>
  <si>
    <t>Goodman Properties</t>
  </si>
  <si>
    <t>Lease Agreement-06/11/2010</t>
  </si>
  <si>
    <t>28</t>
  </si>
  <si>
    <t>Stony Point Fashion Park</t>
  </si>
  <si>
    <t>9200 Stony Point Parkway</t>
  </si>
  <si>
    <t>Richmond</t>
  </si>
  <si>
    <t>Burnsville Center</t>
  </si>
  <si>
    <t>1072 Burnsville Center</t>
  </si>
  <si>
    <t>Burnsville</t>
  </si>
  <si>
    <t>Shopping Center Lease-12/29/11</t>
  </si>
  <si>
    <t>33-34</t>
  </si>
  <si>
    <t>West Ridge Mall</t>
  </si>
  <si>
    <t>1801 Sw Wanamaker Rd</t>
  </si>
  <si>
    <t>Topeka</t>
  </si>
  <si>
    <t>0362 - lease 07-08-2014.pdf</t>
  </si>
  <si>
    <t xml:space="preserve">&lt;4 Majors OR &lt;70% GLA excl. Majors </t>
  </si>
  <si>
    <t>6 months/6 months</t>
  </si>
  <si>
    <t>Alt Rent: 6% GS NTE Min Rent, continue to pay all extras. Terminate lease w/in 60 days of end of 2nd MP.  120 days' notice to close</t>
  </si>
  <si>
    <t>Palm Beach Outlets</t>
  </si>
  <si>
    <t>1781 Palm Beach Lakes Blvd</t>
  </si>
  <si>
    <t>West Palm Beach</t>
  </si>
  <si>
    <t>NED Management Limited Partnership</t>
  </si>
  <si>
    <t>0634_lease_12-28-12.pdf</t>
  </si>
  <si>
    <t>41</t>
  </si>
  <si>
    <t>Viaport Rotterdam</t>
  </si>
  <si>
    <t>93 West Campbell Rd</t>
  </si>
  <si>
    <t>Schenectady</t>
  </si>
  <si>
    <t>Rotterdam Mall Realty Management,  LLC</t>
  </si>
  <si>
    <t>Standard Lease Agreement-01/19/2005</t>
  </si>
  <si>
    <t>19-20</t>
  </si>
  <si>
    <t>(1) &lt; 2 Anchor Stores 
OR 
(2) &lt; 70% remaining ("non-Anchor") GLA</t>
  </si>
  <si>
    <t>(1) 12 months
AND
(2) 18 months</t>
  </si>
  <si>
    <t>Termination
Terminate with 90 days notice
MP only begins AFTER T gives LL written notice of Co-T default</t>
  </si>
  <si>
    <t>Promenade at Coconut Point</t>
  </si>
  <si>
    <t>4467 Lyons Rd</t>
  </si>
  <si>
    <t>Coconut Creek</t>
  </si>
  <si>
    <t>Hill Partners, Inc</t>
  </si>
  <si>
    <t>0648 - shopping center lease 09-13-2013.pdf</t>
  </si>
  <si>
    <t>2</t>
  </si>
  <si>
    <t>&lt;75% GLA excl. YC &amp; office space</t>
  </si>
  <si>
    <t>Terminate with 30 days' notice w/in 6 mos after MP expires</t>
  </si>
  <si>
    <t>Eastwood Mall</t>
  </si>
  <si>
    <t>5555 Youngstown-Warren Rd.</t>
  </si>
  <si>
    <t>Niles</t>
  </si>
  <si>
    <t>Cafaro Management Company</t>
  </si>
  <si>
    <t>Lease-05/18/2007</t>
  </si>
  <si>
    <t>&lt; 3 Anchor Stores AND 
&lt; 80% of non-anchor (exc. Old Navy or affiliates)</t>
  </si>
  <si>
    <t>60 days /
12 months</t>
  </si>
  <si>
    <t>Reduced Rent / Termination
6% gross;
IF T pays % rent for 12 mo/Co-T uncured, 30 days to send notice, 30 days to terminate</t>
  </si>
  <si>
    <t>Highland Grove Shopping Center</t>
  </si>
  <si>
    <t>10335 Indianapolis Blvd #8A</t>
  </si>
  <si>
    <t>Highland</t>
  </si>
  <si>
    <t>SITE Centers Corp.</t>
  </si>
  <si>
    <t>0652 - lease 08-19-2013.pdf</t>
  </si>
  <si>
    <t>IV</t>
  </si>
  <si>
    <t>Valley View Mall</t>
  </si>
  <si>
    <t>3800 State Rd. 16</t>
  </si>
  <si>
    <t>La Crosse</t>
  </si>
  <si>
    <t>Great Northern Mall</t>
  </si>
  <si>
    <t>4155 Route 31</t>
  </si>
  <si>
    <t>Clay</t>
  </si>
  <si>
    <t>Lease Agreement-05/12/2008</t>
  </si>
  <si>
    <t>14-15</t>
  </si>
  <si>
    <t>&lt;2 Majors OR &lt;65%</t>
  </si>
  <si>
    <t>MP 6 mos, if sales have not incr comp w 6 mo prior, can terminate, 30 days after end of MP, eff date of term 180 days</t>
  </si>
  <si>
    <t>Machesney Crossings</t>
  </si>
  <si>
    <t>1089 West Lane Rd.</t>
  </si>
  <si>
    <t>Machesney Park</t>
  </si>
  <si>
    <t>First Midwest Group</t>
  </si>
  <si>
    <t>0663 - lease 05-02-2014.pdf</t>
  </si>
  <si>
    <t>Art 30</t>
  </si>
  <si>
    <t>Vancouver Mall</t>
  </si>
  <si>
    <t>8700 Ne Vancouver Mall Dr</t>
  </si>
  <si>
    <t>Vancouver</t>
  </si>
  <si>
    <t>WA</t>
  </si>
  <si>
    <t>Centennial Real Estate Management</t>
  </si>
  <si>
    <t>Pg 17 of Lease Addendum</t>
  </si>
  <si>
    <t>&lt; 3 Department Stores 
AND 
&lt; 80% of remaining GLA (exc. YC)</t>
  </si>
  <si>
    <t>6 months / 
9 months</t>
  </si>
  <si>
    <t>Reduced Rent / Termination
6% gross / 
IF after 9 months still uncured, 10 days to send notice, 90 days to Terminate</t>
  </si>
  <si>
    <t>Valley Mall</t>
  </si>
  <si>
    <t>1925 East Market Street</t>
  </si>
  <si>
    <t>Harrisonburg</t>
  </si>
  <si>
    <t>Macerich</t>
  </si>
  <si>
    <t>0680 - lease agreement  05-08-2015.pdf</t>
  </si>
  <si>
    <t>10.3.2</t>
  </si>
  <si>
    <t>Jackson Premium Outlets</t>
  </si>
  <si>
    <t>537 Monmouth Rd</t>
  </si>
  <si>
    <t>Jackson</t>
  </si>
  <si>
    <t>Lease-03/22/2010</t>
  </si>
  <si>
    <t>33</t>
  </si>
  <si>
    <t>Tanger Outlets - Foley, AL</t>
  </si>
  <si>
    <t>2601 S. Mckenzie St.</t>
  </si>
  <si>
    <t>Foley</t>
  </si>
  <si>
    <t># 693 yankee candle - foley lease.pdf</t>
  </si>
  <si>
    <t>24</t>
  </si>
  <si>
    <t>Carolina Place</t>
  </si>
  <si>
    <t>11025 Carolina Place Pkwy B-10</t>
  </si>
  <si>
    <t>Pineville</t>
  </si>
  <si>
    <t>Brookfield</t>
  </si>
  <si>
    <t>Connecticut Post</t>
  </si>
  <si>
    <t>1201 Boston Post Road</t>
  </si>
  <si>
    <t>Milford</t>
  </si>
  <si>
    <t>Lease-07/29/2009</t>
  </si>
  <si>
    <t>&lt; 2 Department Stores 
AND &lt; 75% GLA</t>
  </si>
  <si>
    <t>Reduced Rent / Termination
6% Gross / 
if BOTH conditions uncured for 9 mo: 10 days to Notify, 90 days to terminate</t>
  </si>
  <si>
    <t>Hamburg Pavilion</t>
  </si>
  <si>
    <t>2312 Sir Barton Dr.</t>
  </si>
  <si>
    <t>Lexington</t>
  </si>
  <si>
    <t>Shopping Center Lease Agreement-02/26/2000</t>
  </si>
  <si>
    <t>12</t>
  </si>
  <si>
    <t>NewMarket Square</t>
  </si>
  <si>
    <t>2441 N. Maize Road</t>
  </si>
  <si>
    <t>Wichita</t>
  </si>
  <si>
    <t>Newmarket Square</t>
  </si>
  <si>
    <t>Lease Agreement-10/13/2004</t>
  </si>
  <si>
    <t>&gt;20% close</t>
  </si>
  <si>
    <t>180 days/360 days</t>
  </si>
  <si>
    <t>50% rent/terminate 60 days' notice w/in 30 days after end of MP</t>
  </si>
  <si>
    <t>Clackamas Town Center</t>
  </si>
  <si>
    <t>12000 Se 82Nd Ave Ste127</t>
  </si>
  <si>
    <t>Portland</t>
  </si>
  <si>
    <t>OR</t>
  </si>
  <si>
    <t>OKC Outlets</t>
  </si>
  <si>
    <t>7638 West Reno Ave.</t>
  </si>
  <si>
    <t>Oklahoma City</t>
  </si>
  <si>
    <t>OK</t>
  </si>
  <si>
    <t>Avison Young-Atlanta LLC</t>
  </si>
  <si>
    <t>Lease -03/28/2011</t>
  </si>
  <si>
    <t>West Towne Mall</t>
  </si>
  <si>
    <t>66 West Towne Mall</t>
  </si>
  <si>
    <t>Madison</t>
  </si>
  <si>
    <t>0690 - lease - 12-22-2015.pdf</t>
  </si>
  <si>
    <t>Seabrook Commons</t>
  </si>
  <si>
    <t>700 Lafayette Rd.</t>
  </si>
  <si>
    <t>Seabrook</t>
  </si>
  <si>
    <t>NH</t>
  </si>
  <si>
    <t>0668 - lease -5-14-2014.pdf</t>
  </si>
  <si>
    <t>5-6</t>
  </si>
  <si>
    <t>River Valley Mall</t>
  </si>
  <si>
    <t>1635 River Valley Circle S.</t>
  </si>
  <si>
    <t>Lancaster</t>
  </si>
  <si>
    <t>Colonial Realty Limited Partnership</t>
  </si>
  <si>
    <t>0661 - lease agreement 03-24-2014.pdf</t>
  </si>
  <si>
    <t>19</t>
  </si>
  <si>
    <t>20.01</t>
  </si>
  <si>
    <t>CoolSprings Galleria</t>
  </si>
  <si>
    <t>1800 Galleria Blvd Space 2470</t>
  </si>
  <si>
    <t>Franklin</t>
  </si>
  <si>
    <t>Shopping Center Lease-06/29/1999</t>
  </si>
  <si>
    <t>Bangor Mall</t>
  </si>
  <si>
    <t>663 Stillwater Ave Sp. F-10</t>
  </si>
  <si>
    <t>Bangor</t>
  </si>
  <si>
    <t>Namdar Realty Group</t>
  </si>
  <si>
    <t>Woodland Hills Mall</t>
  </si>
  <si>
    <t>7021 S. Memorial Dr Ste 239</t>
  </si>
  <si>
    <t>Tulsa</t>
  </si>
  <si>
    <t>North Georgia Premium Outlets</t>
  </si>
  <si>
    <t>800 Highway 400 South- Ste 580</t>
  </si>
  <si>
    <t>Dawsonville</t>
  </si>
  <si>
    <t>0312 - Lease 02-20-13.pdf</t>
  </si>
  <si>
    <t>Waterford Lakes Town Center</t>
  </si>
  <si>
    <t>Orlando</t>
  </si>
  <si>
    <t>Lease-07/30/2004</t>
  </si>
  <si>
    <t>9</t>
  </si>
  <si>
    <t>Marlton Square</t>
  </si>
  <si>
    <t>300 Route 73 South</t>
  </si>
  <si>
    <t>Marlton</t>
  </si>
  <si>
    <t>Madison Marquette</t>
  </si>
  <si>
    <t>Shopping Center Lease-10/12/2004</t>
  </si>
  <si>
    <t>7</t>
  </si>
  <si>
    <t>Millenia Crossing</t>
  </si>
  <si>
    <t>4048 Eastgate Drive</t>
  </si>
  <si>
    <t>0662 - lease 03-12-2014.pdf</t>
  </si>
  <si>
    <t>14</t>
  </si>
  <si>
    <t>8.7</t>
  </si>
  <si>
    <t>Osage Beach Outlet Marketplace</t>
  </si>
  <si>
    <t>4540 Osage Beach Parkway</t>
  </si>
  <si>
    <t>Osage Beach</t>
  </si>
  <si>
    <t>0486 - Lease 02-14-2013.pdf</t>
  </si>
  <si>
    <t>4 months // 12 months</t>
  </si>
  <si>
    <t>6% of Gross Sales (NTE monthly fixed rent) until Return to Normal Rent Date (def as satisfaction of co-t req or 12 mos of paying the 6% of GS).  After 12 mos, T can terminate within 60 days of end of period, 60 days notice</t>
  </si>
  <si>
    <t>Square One Mall</t>
  </si>
  <si>
    <t>1201 Broadway</t>
  </si>
  <si>
    <t>Saugus</t>
  </si>
  <si>
    <t>Apple Blossom Mall</t>
  </si>
  <si>
    <t>1850 Apple Blossom Drive</t>
  </si>
  <si>
    <t>Winchester</t>
  </si>
  <si>
    <t>King of Prussia</t>
  </si>
  <si>
    <t>35 Mall Blvd</t>
  </si>
  <si>
    <t>King Of Prussia</t>
  </si>
  <si>
    <t>Park City Center</t>
  </si>
  <si>
    <t>515 Park City Center</t>
  </si>
  <si>
    <t>Lease-07/15/2009</t>
  </si>
  <si>
    <t>&lt;3 Anchors</t>
  </si>
  <si>
    <t>6 months/24 months</t>
  </si>
  <si>
    <t>50% min rent/terminate w/30 days' notice</t>
  </si>
  <si>
    <t>Beaver Valley Mall</t>
  </si>
  <si>
    <t>380 Beaver Valley Road</t>
  </si>
  <si>
    <t>Monaca</t>
  </si>
  <si>
    <t>0415 - lease agreement 07-30-2015.pdf</t>
  </si>
  <si>
    <t>35</t>
  </si>
  <si>
    <t>18.27</t>
  </si>
  <si>
    <t>&lt;2 Dept Store OR &lt;70% GLA excl YC, Quasi Maj, Excluded Areas, &amp; Dept Stores</t>
  </si>
  <si>
    <t>Terminate Lease w/30 days' notice, close 30 days after LL receives notice</t>
  </si>
  <si>
    <t>The Johnstown Galleria</t>
  </si>
  <si>
    <t>500 Galleria Drive</t>
  </si>
  <si>
    <t>Johnstown</t>
  </si>
  <si>
    <t>Zamias Services, Inc.</t>
  </si>
  <si>
    <t>Lease-02/20/2007</t>
  </si>
  <si>
    <t>44-45</t>
  </si>
  <si>
    <t>University Mall</t>
  </si>
  <si>
    <t>155 Dorset St. D-21</t>
  </si>
  <si>
    <t>S. Burlington</t>
  </si>
  <si>
    <t>VT</t>
  </si>
  <si>
    <t>KeyPoint Partners LLC</t>
  </si>
  <si>
    <t>Lease-10/20/2009</t>
  </si>
  <si>
    <t>49-50</t>
  </si>
  <si>
    <t>Stow Community Center</t>
  </si>
  <si>
    <t>4248 Kent Rd</t>
  </si>
  <si>
    <t>Stow</t>
  </si>
  <si>
    <t>Lease-09/12/2011</t>
  </si>
  <si>
    <t>The Mall at University Town Center</t>
  </si>
  <si>
    <t>I-75 &amp; University Parkway</t>
  </si>
  <si>
    <t>Sarasota</t>
  </si>
  <si>
    <t>Taubman</t>
  </si>
  <si>
    <t>University Station</t>
  </si>
  <si>
    <t>247 University Ave</t>
  </si>
  <si>
    <t>Westwood</t>
  </si>
  <si>
    <t>0672 - lease 10-06-2014.pdf</t>
  </si>
  <si>
    <t>Chicago Premium Outlets</t>
  </si>
  <si>
    <t>Aurora</t>
  </si>
  <si>
    <t>0699 - lease - 10-18-2016.pdf</t>
  </si>
  <si>
    <t>The Shoppes at River Crossing</t>
  </si>
  <si>
    <t>5080 Riverside Drive</t>
  </si>
  <si>
    <t>Macon</t>
  </si>
  <si>
    <t>R-4</t>
  </si>
  <si>
    <t>Village Pointe</t>
  </si>
  <si>
    <t>17250 Davenport St</t>
  </si>
  <si>
    <t>RED Development</t>
  </si>
  <si>
    <t>Lease Agreement-10/13/2003</t>
  </si>
  <si>
    <t>1-2</t>
  </si>
  <si>
    <t>Orlando International Premium Outlets</t>
  </si>
  <si>
    <t>4969 International Drive</t>
  </si>
  <si>
    <t>Lease Agreement-02/24/2010</t>
  </si>
  <si>
    <t>Grapevine Mills</t>
  </si>
  <si>
    <t>3000 Grapevine Mills Pkwy</t>
  </si>
  <si>
    <t>Grapevine</t>
  </si>
  <si>
    <t>0813 - lease 12-28-2016.pdf</t>
  </si>
  <si>
    <t>Burlington Mall</t>
  </si>
  <si>
    <t>75 Middlesex Turnpike</t>
  </si>
  <si>
    <t>Governor's Square</t>
  </si>
  <si>
    <t>1500 Apalachee Pkwy</t>
  </si>
  <si>
    <t>Tallahassee</t>
  </si>
  <si>
    <t>Pleasant Prairie Premium Outlets</t>
  </si>
  <si>
    <t>11601 108Th Avenue</t>
  </si>
  <si>
    <t>Pleasant Prarie</t>
  </si>
  <si>
    <t>First Amendment to Lease Agreement-11/20/2008</t>
  </si>
  <si>
    <t>Queenstown Premium Outlets</t>
  </si>
  <si>
    <t>Queenstown</t>
  </si>
  <si>
    <t>Lease Agreement-03/30/2009</t>
  </si>
  <si>
    <t>Outlets at Castle Rock</t>
  </si>
  <si>
    <t>5050 Factory Shops Blvd.</t>
  </si>
  <si>
    <t>Castle Rock</t>
  </si>
  <si>
    <t>CO</t>
  </si>
  <si>
    <t>Craig Realty Group</t>
  </si>
  <si>
    <t>0820 - lease 03.24.2017.pdf</t>
  </si>
  <si>
    <t>39</t>
  </si>
  <si>
    <t>&gt;25% agg floor space incl YCC vacant</t>
  </si>
  <si>
    <t xml:space="preserve">6% of gross sales </t>
  </si>
  <si>
    <t>Dulles Town Center Mall</t>
  </si>
  <si>
    <t>21100 Dulles Town Crcl</t>
  </si>
  <si>
    <t>Dulles</t>
  </si>
  <si>
    <t>Lerner Corp.</t>
  </si>
  <si>
    <t>Addendum-01/22/1999</t>
  </si>
  <si>
    <t>Christiana Mall</t>
  </si>
  <si>
    <t>600 Christiana Mall Rd</t>
  </si>
  <si>
    <t>Newark</t>
  </si>
  <si>
    <t>36</t>
  </si>
  <si>
    <t>Rookwood Commons</t>
  </si>
  <si>
    <t>2725 Edmondson Road</t>
  </si>
  <si>
    <t>Cincinatti</t>
  </si>
  <si>
    <t>Jeffrey R. Anderson RE, Inc.</t>
  </si>
  <si>
    <t>Lease-09/16/1999</t>
  </si>
  <si>
    <t>The LOOP</t>
  </si>
  <si>
    <t>90 Pleasant Valley St Unit 165</t>
  </si>
  <si>
    <t>Metheun</t>
  </si>
  <si>
    <t>Wilder</t>
  </si>
  <si>
    <t>North Hanover Mall</t>
  </si>
  <si>
    <t>1155 Carlisle St</t>
  </si>
  <si>
    <t>Hanover</t>
  </si>
  <si>
    <t>Lease Agreement-05/14/2010</t>
  </si>
  <si>
    <t>37-38</t>
  </si>
  <si>
    <t>Termination 30 days after LL receipt of notice</t>
  </si>
  <si>
    <t>Maple Tree Place</t>
  </si>
  <si>
    <t>Williston</t>
  </si>
  <si>
    <t>58</t>
  </si>
  <si>
    <t>Governor's Square Mall</t>
  </si>
  <si>
    <t>Clarksville</t>
  </si>
  <si>
    <t>0809 - lease - 01-13-2017.pdf</t>
  </si>
  <si>
    <t>47</t>
  </si>
  <si>
    <t>54</t>
  </si>
  <si>
    <t>&lt; 3 anchors (40K+ sf) 
OR 
&lt; 75% of the rest (excluding Old Navy)</t>
  </si>
  <si>
    <t>Reduced Rent / Termination
6% gross immediately following 60 day period
After 12 mo (of % rent), right to terminate with 30 days Notice</t>
  </si>
  <si>
    <t>Valparaiso Walk</t>
  </si>
  <si>
    <t>71 Silhavy Rd</t>
  </si>
  <si>
    <t>Valparaiso</t>
  </si>
  <si>
    <t>Lease-05/06/2005</t>
  </si>
  <si>
    <t>23</t>
  </si>
  <si>
    <t>If any 2 of the named Anchor Tenants not open OR &lt;75% GLA excl Anchors not open</t>
  </si>
  <si>
    <t>Terminate  (no eff date of termination mentioned in language). Notice must be given within 1 year of co-t event</t>
  </si>
  <si>
    <t>Cincinnati Premium Outlets</t>
  </si>
  <si>
    <t>978 Premium Outlets Drive</t>
  </si>
  <si>
    <t>Monroe</t>
  </si>
  <si>
    <t>Lease-05/21/2009</t>
  </si>
  <si>
    <t>Grove City Premium Outlets</t>
  </si>
  <si>
    <t>1911 Leesburg Grove City Rd</t>
  </si>
  <si>
    <t>Grove City</t>
  </si>
  <si>
    <t>Lease-07/17/2009</t>
  </si>
  <si>
    <t>Arnot Mall</t>
  </si>
  <si>
    <t>3300 Chambers Road South</t>
  </si>
  <si>
    <t>Horseheads</t>
  </si>
  <si>
    <t>Lease-07/21/2010</t>
  </si>
  <si>
    <t>Towne Center at Webster</t>
  </si>
  <si>
    <t>927 Holt Rd.</t>
  </si>
  <si>
    <t>Webster</t>
  </si>
  <si>
    <t>COR Development Company</t>
  </si>
  <si>
    <t>0804 - lease - 07-15-2016.pdf</t>
  </si>
  <si>
    <t>64</t>
  </si>
  <si>
    <t>Hunt Valley Towne Centre</t>
  </si>
  <si>
    <t>110 Shawan Rd</t>
  </si>
  <si>
    <t>Cockeysville</t>
  </si>
  <si>
    <t>Greenberg Gibbons Commercial Corporation</t>
  </si>
  <si>
    <t>0689 lease 05-26-2015.pdf</t>
  </si>
  <si>
    <t>2.09</t>
  </si>
  <si>
    <t>The Shops at Perry Crossing</t>
  </si>
  <si>
    <t>340 Marketplace Mile</t>
  </si>
  <si>
    <t>Plainfield</t>
  </si>
  <si>
    <t>Frankenmuth River Place Shops</t>
  </si>
  <si>
    <t>925 South Main Street</t>
  </si>
  <si>
    <t>Frankenmuth</t>
  </si>
  <si>
    <t>Zehnder</t>
  </si>
  <si>
    <t xml:space="preserve">Macomb Mall </t>
  </si>
  <si>
    <t>Macomb Mall Partners LLC</t>
  </si>
  <si>
    <t>0802 - lease - 05-10-2016.pdf</t>
  </si>
  <si>
    <t>14.34</t>
  </si>
  <si>
    <t>Yankee Candle Marketplace</t>
  </si>
  <si>
    <t>2200 Richmond Road</t>
  </si>
  <si>
    <t>Williamsburg</t>
  </si>
  <si>
    <t>Flagship</t>
  </si>
  <si>
    <t>Maple &amp; Main</t>
  </si>
  <si>
    <t>Liberty Center</t>
  </si>
  <si>
    <t>Liberty Township</t>
  </si>
  <si>
    <t>0681 - lease 12-05-2014.pdf</t>
  </si>
  <si>
    <t>Art 31</t>
  </si>
  <si>
    <t>6 mos/12 mos</t>
  </si>
  <si>
    <t>Nassau Park Pavilion</t>
  </si>
  <si>
    <t>650 Nassau Park Blvd</t>
  </si>
  <si>
    <t>Princeton</t>
  </si>
  <si>
    <t>Lease-03/01/2005</t>
  </si>
  <si>
    <t>Oakville Place</t>
  </si>
  <si>
    <t>240 Leighland Ave.</t>
  </si>
  <si>
    <t>Oakville</t>
  </si>
  <si>
    <t>RioCan Management, Inc.</t>
  </si>
  <si>
    <t>Tanger Outlets - National Harbor, MD</t>
  </si>
  <si>
    <t>National Harbor</t>
  </si>
  <si>
    <t>0805- lease agreement oxon hill, md 08-11-2016.pdf</t>
  </si>
  <si>
    <t>Tanger Outlets - Deer Park, NY</t>
  </si>
  <si>
    <t>Deer Park</t>
  </si>
  <si>
    <t>0806 - lease - 08-08-2016.pdf</t>
  </si>
  <si>
    <t xml:space="preserve">Danbury Fair </t>
  </si>
  <si>
    <t>7 Backus Avenue</t>
  </si>
  <si>
    <t>Danbury</t>
  </si>
  <si>
    <t>Annapolis Harbour Center</t>
  </si>
  <si>
    <t>2518 Solomons Island Road</t>
  </si>
  <si>
    <t>Annapolis</t>
  </si>
  <si>
    <t>Twelve Oaks Mall</t>
  </si>
  <si>
    <t>27206 Novi Road Space A-109</t>
  </si>
  <si>
    <t>Novi</t>
  </si>
  <si>
    <t>Lease-11/30/2010</t>
  </si>
  <si>
    <t>S10-S12</t>
  </si>
  <si>
    <t>Galleria at Tyler</t>
  </si>
  <si>
    <t>Riverside</t>
  </si>
  <si>
    <t>Lease Agreement-06/10/2009</t>
  </si>
  <si>
    <t>Four Seasons Town Centre</t>
  </si>
  <si>
    <t>0083 - lease 10-20-2016.pdf</t>
  </si>
  <si>
    <t>R-3 - R-4</t>
  </si>
  <si>
    <t>Alderwood Mall</t>
  </si>
  <si>
    <t>3000 184Th Street Sw Space 332</t>
  </si>
  <si>
    <t>Lynnwood</t>
  </si>
  <si>
    <t>Lease-06/25/2010</t>
  </si>
  <si>
    <t>R-3  - R-4</t>
  </si>
  <si>
    <t>Deptford Mall</t>
  </si>
  <si>
    <t>1750 Deptford Center Road</t>
  </si>
  <si>
    <t>Deptford</t>
  </si>
  <si>
    <t>Wolfchase Galleria</t>
  </si>
  <si>
    <t>2760 N. Germantown Pkwy</t>
  </si>
  <si>
    <t>Memphis</t>
  </si>
  <si>
    <t>FlatIron Crossing</t>
  </si>
  <si>
    <t>Broomfield</t>
  </si>
  <si>
    <t>Lease Agreement -11/01/2010</t>
  </si>
  <si>
    <t>Genesee Valley Center</t>
  </si>
  <si>
    <t>3303 Linden Road</t>
  </si>
  <si>
    <t>Flint</t>
  </si>
  <si>
    <t>Spinoso</t>
  </si>
  <si>
    <t xml:space="preserve">Asheville Mall </t>
  </si>
  <si>
    <t>3 South Tunnel Rd Suite L-12</t>
  </si>
  <si>
    <t>Asheville</t>
  </si>
  <si>
    <t>Shopping Center Lease-12/15/1999</t>
  </si>
  <si>
    <t>University Park Mall</t>
  </si>
  <si>
    <t>6501 North Grape Rd Suite 344</t>
  </si>
  <si>
    <t>Mishawaka</t>
  </si>
  <si>
    <t>Lease -03/09/2011</t>
  </si>
  <si>
    <t>Westfield Trumbull</t>
  </si>
  <si>
    <t>5065 Main Street</t>
  </si>
  <si>
    <t>Trumbull</t>
  </si>
  <si>
    <t>Lease-07/05/2000</t>
  </si>
  <si>
    <t>5 of Addendum</t>
  </si>
  <si>
    <t>International Plaza</t>
  </si>
  <si>
    <t>2223 North West Shore Blvd.</t>
  </si>
  <si>
    <t>The Mall at Wellington Green</t>
  </si>
  <si>
    <t>10300 West Forest Hill Blvd.</t>
  </si>
  <si>
    <t>Wellington</t>
  </si>
  <si>
    <t>Greenwood Park Mall</t>
  </si>
  <si>
    <t>1251 Us 31 North</t>
  </si>
  <si>
    <t>Greenwood</t>
  </si>
  <si>
    <t>Lease-03/16/2011</t>
  </si>
  <si>
    <t>&lt; 75% of GLA (exc. major tenants) &gt; 6 mo 
AND
 adjusted Gross Sales for NEXT 6 mo are &lt;$600K or &gt;15% down vs YoY comp.</t>
  </si>
  <si>
    <t>6-12 months</t>
  </si>
  <si>
    <t>Fayette Mall</t>
  </si>
  <si>
    <t>3401 Nicholasville Rd</t>
  </si>
  <si>
    <t>Mohegan Sun</t>
  </si>
  <si>
    <t>One Mohegan Sun Blvd.</t>
  </si>
  <si>
    <t>Uncasville</t>
  </si>
  <si>
    <t>The Mohegan Tribe</t>
  </si>
  <si>
    <t>Eastwood Towne Center</t>
  </si>
  <si>
    <t>Hwy 127 &amp; Lake Lansing Road</t>
  </si>
  <si>
    <t>Lansing</t>
  </si>
  <si>
    <t>Coral Square</t>
  </si>
  <si>
    <t>9365 W. Atlantic Blvd Sp 9365</t>
  </si>
  <si>
    <t>Coral Springs</t>
  </si>
  <si>
    <t>0202 - lease 06-15-2015.pdf</t>
  </si>
  <si>
    <t>27-</t>
  </si>
  <si>
    <t>Coral Ridge Mall</t>
  </si>
  <si>
    <t>Hwy 965 &amp; 1-80 Suite 404</t>
  </si>
  <si>
    <t>Coralville</t>
  </si>
  <si>
    <t>Sunvalley</t>
  </si>
  <si>
    <t>416 Sunvalley Mall</t>
  </si>
  <si>
    <t>Concord</t>
  </si>
  <si>
    <t>Lease</t>
  </si>
  <si>
    <t>Tippecanoe Mall</t>
  </si>
  <si>
    <t>2415 Sagamore Pkwy South</t>
  </si>
  <si>
    <t>Lafayette</t>
  </si>
  <si>
    <t>0248 - lease 12-23-2013.pdf</t>
  </si>
  <si>
    <t>27</t>
  </si>
  <si>
    <t>Shops at Boardwalk</t>
  </si>
  <si>
    <t>8610 North Boardwalk Ave</t>
  </si>
  <si>
    <t>Kansas City</t>
  </si>
  <si>
    <t>ACF Property Management</t>
  </si>
  <si>
    <t>Lease Agreement-08/26/2002</t>
  </si>
  <si>
    <t>Louisiana Boardwalk</t>
  </si>
  <si>
    <t>470 Boardwalk Blvd</t>
  </si>
  <si>
    <t>Bossier City</t>
  </si>
  <si>
    <t>LA</t>
  </si>
  <si>
    <t>Woodmont Companies</t>
  </si>
  <si>
    <t>Lease-06/15/2005</t>
  </si>
  <si>
    <t>If Bass Pro closes OR &lt; 75% GLA (exc. YC, cinema, Bass Pro &amp; non-retail space)</t>
  </si>
  <si>
    <t>Termination
30 days to give notice of termination</t>
  </si>
  <si>
    <t>Southaven Towne Center</t>
  </si>
  <si>
    <t>6558 Towne Center Loop Sp 950</t>
  </si>
  <si>
    <t>Southaven</t>
  </si>
  <si>
    <t>0366 - lease modification and extenstion agreement 07-10-2015.pdf</t>
  </si>
  <si>
    <t>Firewheel Town Center</t>
  </si>
  <si>
    <t>455 Cornflower Dr</t>
  </si>
  <si>
    <t>Garland</t>
  </si>
  <si>
    <t>The Shops At Carriage Crossing</t>
  </si>
  <si>
    <t>4680 Merchants Park Cir</t>
  </si>
  <si>
    <t>Collierville</t>
  </si>
  <si>
    <t>Bayer Properties</t>
  </si>
  <si>
    <t>Basic Lease Provision &amp; Exhibits-05/17/2005</t>
  </si>
  <si>
    <t>2 &amp; 7-8</t>
  </si>
  <si>
    <t>&lt;75% GLA or either/or of 2 named anchors not open</t>
  </si>
  <si>
    <t>Terminate w/in 18 mos after MP expires</t>
  </si>
  <si>
    <t>Eaglewood Shops</t>
  </si>
  <si>
    <t>103 Turnpike St.</t>
  </si>
  <si>
    <t>North Andover</t>
  </si>
  <si>
    <t>Indenture of Lease-05/24/2005</t>
  </si>
  <si>
    <t>Eldorado Plaza</t>
  </si>
  <si>
    <t>2851 Craig Dr</t>
  </si>
  <si>
    <t>Mckinney</t>
  </si>
  <si>
    <t>Whitestone REIT.</t>
  </si>
  <si>
    <t>Lease-07/07/2005</t>
  </si>
  <si>
    <t>The Crossings Premium Outlets</t>
  </si>
  <si>
    <t>1000 Route 611</t>
  </si>
  <si>
    <t>Tannersville</t>
  </si>
  <si>
    <t>The Summit</t>
  </si>
  <si>
    <t>13945 S. Virginia St</t>
  </si>
  <si>
    <t>Reno</t>
  </si>
  <si>
    <t>NV</t>
  </si>
  <si>
    <t>Agreement of Lease-06/10/2004</t>
  </si>
  <si>
    <t>Brookfield Square</t>
  </si>
  <si>
    <t>95 North Moorland Rd</t>
  </si>
  <si>
    <t>Rider-03/14/2006</t>
  </si>
  <si>
    <t>Promenade Bolingbrook</t>
  </si>
  <si>
    <t>641 East Boughton Rd - Ste 120</t>
  </si>
  <si>
    <t>Bolingbrook</t>
  </si>
  <si>
    <t>Lease-10/24/2006</t>
  </si>
  <si>
    <t>10</t>
  </si>
  <si>
    <t>The Avenue</t>
  </si>
  <si>
    <t>2615 Medical Center Pkwy</t>
  </si>
  <si>
    <t>Murfreesboro</t>
  </si>
  <si>
    <t>DHA Asset Management, LLC</t>
  </si>
  <si>
    <t>Fair Oaks Mall</t>
  </si>
  <si>
    <t>11747U Fair Oaks</t>
  </si>
  <si>
    <t>Fairfax</t>
  </si>
  <si>
    <t>Lehigh Valley Mall</t>
  </si>
  <si>
    <t>Whitehall</t>
  </si>
  <si>
    <t>0468 - lease 11-08-2017.pdf</t>
  </si>
  <si>
    <t>Streets of Indian Lake</t>
  </si>
  <si>
    <t>300 Indian Lake Blvd</t>
  </si>
  <si>
    <t>Hendersonville</t>
  </si>
  <si>
    <t>US Properties Group</t>
  </si>
  <si>
    <t>Shopping Center Lease-01/10/2008</t>
  </si>
  <si>
    <t>6</t>
  </si>
  <si>
    <t>Eastland Mall</t>
  </si>
  <si>
    <t>800 N Green River Space 121-A</t>
  </si>
  <si>
    <t>Evansville</t>
  </si>
  <si>
    <t>The Shoppes at Cross Keys</t>
  </si>
  <si>
    <t>611 Cross Keys Rd</t>
  </si>
  <si>
    <t>Sicklerville</t>
  </si>
  <si>
    <t>The Jemstone Group</t>
  </si>
  <si>
    <t>First Amendment to Lease-10/03/2008</t>
  </si>
  <si>
    <t>&lt;75% GLA excl YC</t>
  </si>
  <si>
    <t>Terminate lease w/in 180 days after end of MP. Lease terminates, 30 days' written notice to LL</t>
  </si>
  <si>
    <t>Summit Fair</t>
  </si>
  <si>
    <t>930 Nw Blue Parkway</t>
  </si>
  <si>
    <t>Lee'S Summit</t>
  </si>
  <si>
    <t>Fashion Outlets Niagara Falls</t>
  </si>
  <si>
    <t>1990 Military Rd</t>
  </si>
  <si>
    <t>Niagara Falls</t>
  </si>
  <si>
    <t>Shopping Center Lease-11/30/2009</t>
  </si>
  <si>
    <t>13</t>
  </si>
  <si>
    <t>The Avenue West Cobb</t>
  </si>
  <si>
    <t>3625 Dallas Highway</t>
  </si>
  <si>
    <t>Marietta</t>
  </si>
  <si>
    <t>Lease -03/05/2010</t>
  </si>
  <si>
    <t>Tanger Outlets - Hershey, PA</t>
  </si>
  <si>
    <t>155 Outlet Square</t>
  </si>
  <si>
    <t>Hershey</t>
  </si>
  <si>
    <t>Jefferson Mall</t>
  </si>
  <si>
    <t>4801 Outer Loop Space A-272</t>
  </si>
  <si>
    <t>Shopping Center Lease-05/13/2010</t>
  </si>
  <si>
    <t>Southbury Green</t>
  </si>
  <si>
    <t>775 Main Street South</t>
  </si>
  <si>
    <t>Southbury</t>
  </si>
  <si>
    <t>Lease-10/29/2010</t>
  </si>
  <si>
    <t>40</t>
  </si>
  <si>
    <t>Northpark Center</t>
  </si>
  <si>
    <t>Huber Heights</t>
  </si>
  <si>
    <t>Lincoln Property Company</t>
  </si>
  <si>
    <t>Lease-04/02/2010</t>
  </si>
  <si>
    <t>Cranberry Mall</t>
  </si>
  <si>
    <t>20412 Rt 19 Space 340</t>
  </si>
  <si>
    <t>Cranberry Twp</t>
  </si>
  <si>
    <t>M&amp;J Wilkow Properties, LLC</t>
  </si>
  <si>
    <t>Lease-08/02/2010</t>
  </si>
  <si>
    <t>Markland Mall</t>
  </si>
  <si>
    <t>1114 South 17Th Street</t>
  </si>
  <si>
    <t>Kokomo</t>
  </si>
  <si>
    <t>Lease-08/26/2010</t>
  </si>
  <si>
    <t>&lt;2 Majors OR &lt;70% total # of spaces leasable by non-Majors, &amp; sales &lt;$450k or decline by 15%</t>
  </si>
  <si>
    <t>Westfield South Shore</t>
  </si>
  <si>
    <t>1701 Sunrise Hwy</t>
  </si>
  <si>
    <t>Bayshore</t>
  </si>
  <si>
    <t>Lease-02/02/2011</t>
  </si>
  <si>
    <t>Westfield Garden State Plaza</t>
  </si>
  <si>
    <t>One Garden State Plaza</t>
  </si>
  <si>
    <t>Paramus</t>
  </si>
  <si>
    <t>Lease-11/18/2010</t>
  </si>
  <si>
    <t>Hamilton Marketplace</t>
  </si>
  <si>
    <t>402 Market Blvd Space 37</t>
  </si>
  <si>
    <t>Hamilton</t>
  </si>
  <si>
    <t>Lease-03/21/2011</t>
  </si>
  <si>
    <t>Carlisle Crossing</t>
  </si>
  <si>
    <t>264 Westminster Drive</t>
  </si>
  <si>
    <t>Carlise</t>
  </si>
  <si>
    <t>ARCP MT Carlisle PA, LLC</t>
  </si>
  <si>
    <t>Shopping Center Lease-12/20/2004</t>
  </si>
  <si>
    <t>College Mall</t>
  </si>
  <si>
    <t>Bloomington</t>
  </si>
  <si>
    <t>0318 - lease 12-23-13.pdf</t>
  </si>
  <si>
    <t>Shops at Pembroke Gardens</t>
  </si>
  <si>
    <t>317 Southwest 145Th Terrace</t>
  </si>
  <si>
    <t>Pembroke Pines</t>
  </si>
  <si>
    <t>Lease -06/20/2006</t>
  </si>
  <si>
    <t>The Avenue Peachtree City</t>
  </si>
  <si>
    <t>Peachtree City</t>
  </si>
  <si>
    <t>Lease Part 1-08/10/2000</t>
  </si>
  <si>
    <t>Lakeline Mall</t>
  </si>
  <si>
    <t>11200 Lakeline Mall Drive</t>
  </si>
  <si>
    <t>Cedar Park</t>
  </si>
  <si>
    <t>Lease-10/27/2015</t>
  </si>
  <si>
    <t>Terminate-180 days' notice</t>
  </si>
  <si>
    <t>Colonial Park Mall</t>
  </si>
  <si>
    <t>4600 Jonestown Rd.</t>
  </si>
  <si>
    <t>Harrisburg</t>
  </si>
  <si>
    <t>0678 - lease 12-05-2014.pdf</t>
  </si>
  <si>
    <t>22-23</t>
  </si>
  <si>
    <t>Woodbridge Center</t>
  </si>
  <si>
    <t>422 Woodbridge Center Drive</t>
  </si>
  <si>
    <t>Woodbridge</t>
  </si>
  <si>
    <t>0053-lease 06-14-2016.pdf</t>
  </si>
  <si>
    <t>R-3, R-4</t>
  </si>
  <si>
    <t>Boynton Beach Mall</t>
  </si>
  <si>
    <t>801 North Congress Ave</t>
  </si>
  <si>
    <t>Boynton Beach</t>
  </si>
  <si>
    <t>Lease-03/17/2011</t>
  </si>
  <si>
    <t>&lt; 4 Major Tenants OR &lt; 80% remaining GLA (exc. YC) 
AND sales &lt; $600K OR &gt; 15% down YoY</t>
  </si>
  <si>
    <t>Termination
60 days to give notice, 180 days to term</t>
  </si>
  <si>
    <t>11349 Parkside Drive</t>
  </si>
  <si>
    <t>Knoxville</t>
  </si>
  <si>
    <t>Lease-02/21/2006</t>
  </si>
  <si>
    <t>40-41</t>
  </si>
  <si>
    <t>Townmall of Westminster</t>
  </si>
  <si>
    <t>400 North Center Street</t>
  </si>
  <si>
    <t>Westminster</t>
  </si>
  <si>
    <t>Lease -12/15/2010</t>
  </si>
  <si>
    <t>&lt; 3 Major Tenants OR 
&lt; 70% of total GLA (inc. YC)</t>
  </si>
  <si>
    <t>Termination
180 days to Notify, 30 days to terminate</t>
  </si>
  <si>
    <t>Mill Street</t>
  </si>
  <si>
    <t>Freeport</t>
  </si>
  <si>
    <t>Grove Property Trust</t>
  </si>
  <si>
    <t>Champlain Centre</t>
  </si>
  <si>
    <t>60 Smithfield Blvd.</t>
  </si>
  <si>
    <t>Plattsburg</t>
  </si>
  <si>
    <t>Lease-02/10/2011</t>
  </si>
  <si>
    <t>4</t>
  </si>
  <si>
    <t>Mall of America</t>
  </si>
  <si>
    <t>Triple Five</t>
  </si>
  <si>
    <t>The Empire Mall</t>
  </si>
  <si>
    <t>Sioux Falls</t>
  </si>
  <si>
    <t>SD</t>
  </si>
  <si>
    <t>11-12</t>
  </si>
  <si>
    <t>Tanger Outlets - Branson, MO</t>
  </si>
  <si>
    <t>300 Tanger Blvd</t>
  </si>
  <si>
    <t>Branson</t>
  </si>
  <si>
    <t>Lease Agreement-04/29/2009</t>
  </si>
  <si>
    <t>Boise Towne Square</t>
  </si>
  <si>
    <t>350 North Milwaukee</t>
  </si>
  <si>
    <t>Boise</t>
  </si>
  <si>
    <t>ID</t>
  </si>
  <si>
    <t>Lease-08/10/2010</t>
  </si>
  <si>
    <t>(1) &lt; 3 anchors
OR 
(2) &lt; 75% total GLA</t>
  </si>
  <si>
    <t>Reduced Rent / Termination
(1) 50% of current rent
IF uncured for &gt; 24 mo, 60 days to Notify, 30 days to terminate
OR
(2) 60 days to send Notice, 30 days to terminate</t>
  </si>
  <si>
    <t>The Pinnacle</t>
  </si>
  <si>
    <t>562 Pinnacle Parkway</t>
  </si>
  <si>
    <t>Bristol</t>
  </si>
  <si>
    <t>Johnson Commercial Development</t>
  </si>
  <si>
    <t>0676 - lease agreement 01-29-2015.pdf</t>
  </si>
  <si>
    <t>25-26</t>
  </si>
  <si>
    <t>The Outlet Shoppes of the Bluegrass</t>
  </si>
  <si>
    <t>1155 Buck Creek Rd</t>
  </si>
  <si>
    <t>Simpsonville</t>
  </si>
  <si>
    <t>0639 - lease 01-31-13.pdf</t>
  </si>
  <si>
    <t>Addendum</t>
  </si>
  <si>
    <t xml:space="preserve">&lt;75% GLA </t>
  </si>
  <si>
    <t xml:space="preserve">ASAP / 12 months </t>
  </si>
  <si>
    <t xml:space="preserve">After notice to LL, 6% GS for 12 mos/then can terminate w/90 days' notice </t>
  </si>
  <si>
    <t>Georgian Mall</t>
  </si>
  <si>
    <t>509 Bayfield Street</t>
  </si>
  <si>
    <t>Barrie</t>
  </si>
  <si>
    <t>Lime Ridge Mall</t>
  </si>
  <si>
    <t>999 Upper Wentworth Street</t>
  </si>
  <si>
    <t xml:space="preserve">Cadillac </t>
  </si>
  <si>
    <t>Deerfield Towne Center</t>
  </si>
  <si>
    <t>5873 Deerfield Blvd</t>
  </si>
  <si>
    <t>Mason</t>
  </si>
  <si>
    <t>Lease-09/28/2006</t>
  </si>
  <si>
    <t>34-35</t>
  </si>
  <si>
    <t>&lt; 75% GLA (total inc. anchors)</t>
  </si>
  <si>
    <t>Send notice ASAP
LL Cure Period = 6 months</t>
  </si>
  <si>
    <t>Termination
Terminate in 90 days (if notice sent w/in 180 days of cure period expiration)</t>
  </si>
  <si>
    <t>Paddock Shops</t>
  </si>
  <si>
    <t>4114 Summit Plaza Drive</t>
  </si>
  <si>
    <t>Fairbourne Properties</t>
  </si>
  <si>
    <t>Agreement of Lease-12/15/2000</t>
  </si>
  <si>
    <t>NONE. Section 6.04 is "Operating Covenant" stating that so long as 70% of tenants are there we need to stay open according to lease</t>
  </si>
  <si>
    <t>St. Clair Square Mall</t>
  </si>
  <si>
    <t>134 St. Clair Square</t>
  </si>
  <si>
    <t>Fairview Heights</t>
  </si>
  <si>
    <t>0191 - Shopping Center Lease 12-14-2010.pdf</t>
  </si>
  <si>
    <t>Rider C</t>
  </si>
  <si>
    <t>Dunkirk Gateway</t>
  </si>
  <si>
    <t>10800 Town Center Blvd</t>
  </si>
  <si>
    <t>Dunkirk</t>
  </si>
  <si>
    <t>Rappaport</t>
  </si>
  <si>
    <t>Lease Agreement -05/12/2005</t>
  </si>
  <si>
    <t>Orland Park Crossing</t>
  </si>
  <si>
    <t>9500 143rd Street</t>
  </si>
  <si>
    <t>Orland Park</t>
  </si>
  <si>
    <t>0424 - first amendment to lease - 01-15-2016.pdf</t>
  </si>
  <si>
    <t>Monroeville Mall</t>
  </si>
  <si>
    <t>Monroeville</t>
  </si>
  <si>
    <t>Glenbrook Square</t>
  </si>
  <si>
    <t>4201 Coldwater Road</t>
  </si>
  <si>
    <t>Ft. Wayne</t>
  </si>
  <si>
    <t>Lease-06/06/2011</t>
  </si>
  <si>
    <t>Westfield Meriden</t>
  </si>
  <si>
    <t>470 Lewis Avenue</t>
  </si>
  <si>
    <t>Meriden</t>
  </si>
  <si>
    <t>ADDENDUM-03/26/2003</t>
  </si>
  <si>
    <t>Addendum pg 5</t>
  </si>
  <si>
    <t>&lt; 3 Department Stores AND &lt; 70% remaining GLA (exc. YC)</t>
  </si>
  <si>
    <t>Reduced Rent / Termination
6% gross;
Term w/ 90 days notice</t>
  </si>
  <si>
    <t>Shoppes at Montage</t>
  </si>
  <si>
    <t>2061 Shoppes Blvd</t>
  </si>
  <si>
    <t>Moosic</t>
  </si>
  <si>
    <t>Lease-07/06/2005</t>
  </si>
  <si>
    <t>34</t>
  </si>
  <si>
    <t>Eastview</t>
  </si>
  <si>
    <t>Victory</t>
  </si>
  <si>
    <t>Wilmorite Property Management, LLC</t>
  </si>
  <si>
    <t>Central Park Marketplace</t>
  </si>
  <si>
    <t>1510 Central Park Blvd</t>
  </si>
  <si>
    <t>Fredericksburg</t>
  </si>
  <si>
    <t>Silver Companies</t>
  </si>
  <si>
    <t>Hawthorn Mall</t>
  </si>
  <si>
    <t>122 Hawthorn Center</t>
  </si>
  <si>
    <t>Vernon Hills</t>
  </si>
  <si>
    <t>0237 - Lease 07-06-2012.pdf</t>
  </si>
  <si>
    <t>15-16</t>
  </si>
  <si>
    <t>7.02(d)</t>
  </si>
  <si>
    <t>Coronado Center</t>
  </si>
  <si>
    <t>6600 Menaul Blvd NE</t>
  </si>
  <si>
    <t>Albuquerque</t>
  </si>
  <si>
    <t>NM</t>
  </si>
  <si>
    <t>Garden City Center</t>
  </si>
  <si>
    <t>Cranston</t>
  </si>
  <si>
    <t>Standard Commercial Lease-02/27/1996</t>
  </si>
  <si>
    <t>16</t>
  </si>
  <si>
    <t>Christmas Tree Plaza</t>
  </si>
  <si>
    <t>220 Indian River Road</t>
  </si>
  <si>
    <t>Orange</t>
  </si>
  <si>
    <t>Brixmor</t>
  </si>
  <si>
    <t>North Point Mall</t>
  </si>
  <si>
    <t>2118 North Point Circle</t>
  </si>
  <si>
    <t>Alpharetta</t>
  </si>
  <si>
    <t>MainPlace Mall</t>
  </si>
  <si>
    <t>Santa Ana</t>
  </si>
  <si>
    <t>Independence Mall</t>
  </si>
  <si>
    <t>3500 Oleander Drive</t>
  </si>
  <si>
    <t>Lease Addendum-07/19/2001</t>
  </si>
  <si>
    <t xml:space="preserve">3 Dept. Stores OR 75% excl. Dept. Stores  </t>
  </si>
  <si>
    <t>180 days/12 mos</t>
  </si>
  <si>
    <t>6% gross sales/Terminate with 180 days' notice</t>
  </si>
  <si>
    <t>Exton Square Mall</t>
  </si>
  <si>
    <t>331 Exton Square Mall</t>
  </si>
  <si>
    <t>Exton</t>
  </si>
  <si>
    <t>Cross Creek Mall</t>
  </si>
  <si>
    <t>419 Cross Creek Mall</t>
  </si>
  <si>
    <t>Fayettevile</t>
  </si>
  <si>
    <t>Lease-12/16/11</t>
  </si>
  <si>
    <t>The Waterfront Pittsburgh</t>
  </si>
  <si>
    <t>138 West Bridge Street</t>
  </si>
  <si>
    <t>Homestead</t>
  </si>
  <si>
    <t>Shopping Center Lease-10/17/2000</t>
  </si>
  <si>
    <t>Market Place Shopping Center</t>
  </si>
  <si>
    <t>2000 North Neil Street</t>
  </si>
  <si>
    <t>Champaign</t>
  </si>
  <si>
    <t>Lease-07/13/2001</t>
  </si>
  <si>
    <t>Westfield Countryside</t>
  </si>
  <si>
    <t>27001 Us Highway 19 North</t>
  </si>
  <si>
    <t>Clearwater</t>
  </si>
  <si>
    <t>Lease-03/28/2001</t>
  </si>
  <si>
    <t>7-7A</t>
  </si>
  <si>
    <t>White Oaks Mall</t>
  </si>
  <si>
    <t>2501 West Wabash Street</t>
  </si>
  <si>
    <t>Lease-02/26/2001</t>
  </si>
  <si>
    <t>&lt;2 Major Ts OR &lt;70% GLA excl Maj &amp; YC AND GS for MP &lt;$600k comp/same period of time prior cal year</t>
  </si>
  <si>
    <t>Terminate lease w/180 days' notice, given w/in 60 days after end of MP</t>
  </si>
  <si>
    <t>Aspen Grove</t>
  </si>
  <si>
    <t>7301 South Santa Fe Drive</t>
  </si>
  <si>
    <t>Littleton</t>
  </si>
  <si>
    <t>Gerrity Group</t>
  </si>
  <si>
    <t>Shopping Center Lease-10/04/2000</t>
  </si>
  <si>
    <t>Baybrook Mall</t>
  </si>
  <si>
    <t>1196 Baybrook Mall</t>
  </si>
  <si>
    <t>Friendswood</t>
  </si>
  <si>
    <t>0180 - Lease 05-10-2011.pdf</t>
  </si>
  <si>
    <t>The Mall at Robinson</t>
  </si>
  <si>
    <t>1730 Robinson Center Drive</t>
  </si>
  <si>
    <t>Pittsburgh</t>
  </si>
  <si>
    <t>QIC</t>
  </si>
  <si>
    <t>Westfield North County</t>
  </si>
  <si>
    <t>200 E.Via Rancho Pkwy Space 159</t>
  </si>
  <si>
    <t>Escondido</t>
  </si>
  <si>
    <t>Lease-5/3/12</t>
  </si>
  <si>
    <t>Chandler Fashion Center</t>
  </si>
  <si>
    <t>3111 West Chandler Blvd</t>
  </si>
  <si>
    <t>Chandler</t>
  </si>
  <si>
    <t>AZ</t>
  </si>
  <si>
    <t>Southlake Mall</t>
  </si>
  <si>
    <t>2109 Southlake Mall</t>
  </si>
  <si>
    <t>Merrillville</t>
  </si>
  <si>
    <t>Lease-7/25/12</t>
  </si>
  <si>
    <t>&lt; 3 Anchors (75K+ sf) AND &lt; 80% remaining GLA</t>
  </si>
  <si>
    <t>ASAP /
9 months</t>
  </si>
  <si>
    <t>Reduced Rent/Termination
6% gross / term w/90 days</t>
  </si>
  <si>
    <t>St. Charles Towne Center</t>
  </si>
  <si>
    <t>11110 Mall Circle</t>
  </si>
  <si>
    <t>Waldorf</t>
  </si>
  <si>
    <t>The Crossroads</t>
  </si>
  <si>
    <t>6650 S. Westnedge Ave</t>
  </si>
  <si>
    <t>Portage</t>
  </si>
  <si>
    <t>Woodfield Mall</t>
  </si>
  <si>
    <t>5 Woodfield Shopping Center</t>
  </si>
  <si>
    <t>Schaumburg</t>
  </si>
  <si>
    <t>Plaza at Brandon Town Center</t>
  </si>
  <si>
    <t>221 Brandon Town Center</t>
  </si>
  <si>
    <t>Brandon</t>
  </si>
  <si>
    <t>KIMCO</t>
  </si>
  <si>
    <t>Woodgrove Festival</t>
  </si>
  <si>
    <t>1001 75Th Street</t>
  </si>
  <si>
    <t>Woodridge</t>
  </si>
  <si>
    <t>Pinnacle Hills Promenade</t>
  </si>
  <si>
    <t>2203 Promenade Blvd Ste #3135</t>
  </si>
  <si>
    <t>Rogers</t>
  </si>
  <si>
    <t>AR</t>
  </si>
  <si>
    <t>0402 - lease 07-28-2016.pdf</t>
  </si>
  <si>
    <t>The Shoppes at Webb Gin</t>
  </si>
  <si>
    <t>1350 Scenic Highway</t>
  </si>
  <si>
    <t>Snellville</t>
  </si>
  <si>
    <t>Lease Part-1-11/18/2005</t>
  </si>
  <si>
    <t>Cordova Mall</t>
  </si>
  <si>
    <t>5100 North 9Th Ave</t>
  </si>
  <si>
    <t>Pensacola</t>
  </si>
  <si>
    <t>0427 - lease 11-23-2016.pdf</t>
  </si>
  <si>
    <t>Patrick Henry Mall</t>
  </si>
  <si>
    <t>12300 Jefferson Ave</t>
  </si>
  <si>
    <t>Newport News</t>
  </si>
  <si>
    <t>0443 - deed of lease 11-30-2016.pdf</t>
  </si>
  <si>
    <t>PowerHouse Mall</t>
  </si>
  <si>
    <t>West Lebanon</t>
  </si>
  <si>
    <t>Evergreen</t>
  </si>
  <si>
    <t>Wareham Crossing</t>
  </si>
  <si>
    <t>2421 Cranberry Hwy. Suite 334</t>
  </si>
  <si>
    <t>Wareham</t>
  </si>
  <si>
    <t>Dartmouth Mall</t>
  </si>
  <si>
    <t>Dartmouth</t>
  </si>
  <si>
    <t>Lease Agreement-03/27/2008</t>
  </si>
  <si>
    <t>Francis Scott Key Mall</t>
  </si>
  <si>
    <t>5500 Buckeyestown Pike</t>
  </si>
  <si>
    <t>Frederick</t>
  </si>
  <si>
    <t>Lease-05/17/2007</t>
  </si>
  <si>
    <t>Susquehanna Valley Mall</t>
  </si>
  <si>
    <t>One Susquehanna Valley Mall Dr.</t>
  </si>
  <si>
    <t>Selinsgrove</t>
  </si>
  <si>
    <t>Lease Agreement-07/08/2008</t>
  </si>
  <si>
    <t>Tanger Outlets - Lancaster, PA</t>
  </si>
  <si>
    <t>303 Stanley K. Tanger Blvd</t>
  </si>
  <si>
    <t>Bellevue Square</t>
  </si>
  <si>
    <t>215 Bellevue Square</t>
  </si>
  <si>
    <t>Bellevue</t>
  </si>
  <si>
    <t>Kemper Development</t>
  </si>
  <si>
    <t>South Hill Mall</t>
  </si>
  <si>
    <t>3500 S. Meridan</t>
  </si>
  <si>
    <t>Puyallup</t>
  </si>
  <si>
    <t>Queens Center</t>
  </si>
  <si>
    <t>90-15 Queens Blvd</t>
  </si>
  <si>
    <t>Elmhurst</t>
  </si>
  <si>
    <t>Lease Agreement-10/25/2010</t>
  </si>
  <si>
    <t>&lt; 2 Major Occupants OR 
&lt; 75% GLA
AND sales cannot increase when compared to 6 mo prior to MP</t>
  </si>
  <si>
    <t>Termination
30 days to notify, 180 days to terminate</t>
  </si>
  <si>
    <t>Katy Mills</t>
  </si>
  <si>
    <t>5000 Katy Mills Circle</t>
  </si>
  <si>
    <t>Katy</t>
  </si>
  <si>
    <t>Lease -05/13/2011</t>
  </si>
  <si>
    <t>Short Pump Town Center</t>
  </si>
  <si>
    <t>11800 West Broad St.</t>
  </si>
  <si>
    <t>Lease-12/09/2010</t>
  </si>
  <si>
    <t>Centerton Square</t>
  </si>
  <si>
    <t>46-B Centerton Road</t>
  </si>
  <si>
    <t>Mt Laurel</t>
  </si>
  <si>
    <t>CBRE</t>
  </si>
  <si>
    <t>Vintage Faire Mall</t>
  </si>
  <si>
    <t>3401 Dale Rd</t>
  </si>
  <si>
    <t>Modesto</t>
  </si>
  <si>
    <t>Lease Agreement-04/18/2011</t>
  </si>
  <si>
    <t>&lt; 3 anchors
OR &lt; 75% of GLA
AND 
sales are &gt; 10% down for prior 6 mo</t>
  </si>
  <si>
    <t>Termination
30 days to send Notice; 180 days to terminate</t>
  </si>
  <si>
    <t>Irvine Spectrum Center</t>
  </si>
  <si>
    <t>735 Spectrum Center Drive</t>
  </si>
  <si>
    <t>Irvine</t>
  </si>
  <si>
    <t>The Irvine Company</t>
  </si>
  <si>
    <t>Lease -04/04/2011</t>
  </si>
  <si>
    <t>Stonebriar Centre</t>
  </si>
  <si>
    <t>2601 Preston Rd</t>
  </si>
  <si>
    <t>Frisco</t>
  </si>
  <si>
    <t>Lease-05/19/2011</t>
  </si>
  <si>
    <t>&lt; 4 anchors</t>
  </si>
  <si>
    <t>Reduced Rent / Termination
50% rent
IF uncured for &gt; 24 mo, 60 days to Notify, 30 days to terminate</t>
  </si>
  <si>
    <t xml:space="preserve">Fashion Place </t>
  </si>
  <si>
    <t>6191 S. State Street</t>
  </si>
  <si>
    <t>Murray</t>
  </si>
  <si>
    <t>UT</t>
  </si>
  <si>
    <t xml:space="preserve">SanTan Village </t>
  </si>
  <si>
    <t>2218 E. Williams Field Rd.</t>
  </si>
  <si>
    <t>Gilbert</t>
  </si>
  <si>
    <t>Lease Agreement-06/10/2011</t>
  </si>
  <si>
    <t>Westfield Annapolis</t>
  </si>
  <si>
    <t>1732 Annapolis Mall</t>
  </si>
  <si>
    <t>The Pen Centre</t>
  </si>
  <si>
    <t>221 Glendale Ave</t>
  </si>
  <si>
    <t>St Catherines</t>
  </si>
  <si>
    <t>Cushman &amp; Wakefield</t>
  </si>
  <si>
    <t>Lease-01/04/2011</t>
  </si>
  <si>
    <t>Fairview Park Mall</t>
  </si>
  <si>
    <t>2960 Kingsway Drive</t>
  </si>
  <si>
    <t>Kitchener</t>
  </si>
  <si>
    <t>Pickering Town Centre</t>
  </si>
  <si>
    <t>1355 Kingston Road Unit 41</t>
  </si>
  <si>
    <t>Pickering</t>
  </si>
  <si>
    <t>Lease -04/08/2011</t>
  </si>
  <si>
    <t>Providence Marketplace</t>
  </si>
  <si>
    <t>401 S Mount Juliet Road</t>
  </si>
  <si>
    <t>Mt Juliet</t>
  </si>
  <si>
    <t>The Shoppes At Wyomissing</t>
  </si>
  <si>
    <t>Reading</t>
  </si>
  <si>
    <t>Meadowbrook Mall</t>
  </si>
  <si>
    <t>2399 Meadowbrook Rd</t>
  </si>
  <si>
    <t>Bridgeport</t>
  </si>
  <si>
    <t>Lease - 11/23/2011</t>
  </si>
  <si>
    <t>47-48</t>
  </si>
  <si>
    <t>Salmon Run Mall</t>
  </si>
  <si>
    <t>21182 Salmon Run Loop West</t>
  </si>
  <si>
    <t>Watertown</t>
  </si>
  <si>
    <t>Lease-09/22/11</t>
  </si>
  <si>
    <t>&lt; 3 anchors OR &lt; 75% remaining GLA (inc. YC)
AND
sales &lt; $475,000 (during MP)</t>
  </si>
  <si>
    <t>Termination
60 days notice</t>
  </si>
  <si>
    <t>Solomon Pond Mall</t>
  </si>
  <si>
    <t>601 Donald Lynch Blvd</t>
  </si>
  <si>
    <t>Marborough</t>
  </si>
  <si>
    <t>Lease-12/19/11</t>
  </si>
  <si>
    <t>Jefferson Valley Mall</t>
  </si>
  <si>
    <t>650 Lee Blvd</t>
  </si>
  <si>
    <t>Yorktown Heights</t>
  </si>
  <si>
    <t>Yorktown Center</t>
  </si>
  <si>
    <t>156 Yorktown Shopping Center</t>
  </si>
  <si>
    <t>Lombard</t>
  </si>
  <si>
    <t>Long/Pehrson</t>
  </si>
  <si>
    <t>Store Lease-12/20/2006</t>
  </si>
  <si>
    <t>Town Center at Boca Raton</t>
  </si>
  <si>
    <t>6000 Glades Rd Suite 1100</t>
  </si>
  <si>
    <t>Boca Raton</t>
  </si>
  <si>
    <t>Brookside Marketplace</t>
  </si>
  <si>
    <t>7380B W.191St Street</t>
  </si>
  <si>
    <t>Tinley Park</t>
  </si>
  <si>
    <t>Shopping Center Lease-7/27/11</t>
  </si>
  <si>
    <t>The Crossing at Smithfield</t>
  </si>
  <si>
    <t>371 Putnam Pike Suite 550</t>
  </si>
  <si>
    <t>Smithfield</t>
  </si>
  <si>
    <t>Indenture of Lease-11/27/2000</t>
  </si>
  <si>
    <t>38-39</t>
  </si>
  <si>
    <t xml:space="preserve">The Mall at Greece Ridge </t>
  </si>
  <si>
    <t>Rochester</t>
  </si>
  <si>
    <t>Standard Lease Agreement-04/10/2002</t>
  </si>
  <si>
    <t>20</t>
  </si>
  <si>
    <t>Woodbury Common Premium Outlets</t>
  </si>
  <si>
    <t>Central Valley</t>
  </si>
  <si>
    <t>Mansfield Crossing</t>
  </si>
  <si>
    <t>280 School St.</t>
  </si>
  <si>
    <t>Mansfield</t>
  </si>
  <si>
    <t>Lease-02/19/2009</t>
  </si>
  <si>
    <t>39-40</t>
  </si>
  <si>
    <t>CherryVale Mall</t>
  </si>
  <si>
    <t>Perryville Rd &amp; Harrison Ave</t>
  </si>
  <si>
    <t>Rockford</t>
  </si>
  <si>
    <t>Standard Lease-01/09/2012</t>
  </si>
  <si>
    <t>Huntington Mall</t>
  </si>
  <si>
    <t>Barboursville</t>
  </si>
  <si>
    <t>Lease-05/04/2002</t>
  </si>
  <si>
    <t>56-57</t>
  </si>
  <si>
    <t>Lighthouse Place Premium Outlets</t>
  </si>
  <si>
    <t>421 Lighthouse Place</t>
  </si>
  <si>
    <t>Michigan City</t>
  </si>
  <si>
    <t>0308 - Lease 02-20-2013.pdf</t>
  </si>
  <si>
    <t>Tanger Outlets - Rehoboth Beach, DE</t>
  </si>
  <si>
    <t>36484 Seaside Outlet Drive</t>
  </si>
  <si>
    <t>Rehoboth Beach</t>
  </si>
  <si>
    <t>Lease-05/15/2009</t>
  </si>
  <si>
    <t>Tanger Outlets - Tilton, NH</t>
  </si>
  <si>
    <t>120 Laconia Rd</t>
  </si>
  <si>
    <t>Tilton</t>
  </si>
  <si>
    <t>Lease-05/25/2009</t>
  </si>
  <si>
    <t>Monadnock Marketplace</t>
  </si>
  <si>
    <t>30 Ash Brook Rd.</t>
  </si>
  <si>
    <t>Keene</t>
  </si>
  <si>
    <t>Katz Properties</t>
  </si>
  <si>
    <t>The Maine Mall</t>
  </si>
  <si>
    <t>364 Main Mall Road</t>
  </si>
  <si>
    <t>South Portland</t>
  </si>
  <si>
    <t>Bridgewater Commons</t>
  </si>
  <si>
    <t>400 Commons Way Suite 3035</t>
  </si>
  <si>
    <t>Bridgewater</t>
  </si>
  <si>
    <t>The Outlet Shoppes at Atlanta</t>
  </si>
  <si>
    <t>915 Ridgewalk Parkway</t>
  </si>
  <si>
    <t>Woodstock</t>
  </si>
  <si>
    <t>0632 - lease 12-20-2011.pdf</t>
  </si>
  <si>
    <t>Marley Station</t>
  </si>
  <si>
    <t>7900 Govenor Ritchie Hwy</t>
  </si>
  <si>
    <t>Glen Burnie</t>
  </si>
  <si>
    <t>0246 - lease 02-21-2012.pdf</t>
  </si>
  <si>
    <t>24.23</t>
  </si>
  <si>
    <t>Assembly Row</t>
  </si>
  <si>
    <t>355 Artisan Way</t>
  </si>
  <si>
    <t>Somerville</t>
  </si>
  <si>
    <t>0812 - lease - 01.19.2017.pdf</t>
  </si>
  <si>
    <t>Addendum V</t>
  </si>
  <si>
    <t>"INITIAL" Co-Tenancy (NOT "operating co-t"
Expired??</t>
  </si>
  <si>
    <t>Aurora Farms Premium Outlets</t>
  </si>
  <si>
    <t>549 South Chillcothe Road</t>
  </si>
  <si>
    <t>0351 - lease 02-14-2013.pdf</t>
  </si>
  <si>
    <t xml:space="preserve">&lt;75% Floor Space </t>
  </si>
  <si>
    <t>4 months //
12 months</t>
  </si>
  <si>
    <t>After 4 mos, 6% GS, after 12 mos, can terminate, 60 days notice</t>
  </si>
  <si>
    <t>St. Augustine Premium Outlets</t>
  </si>
  <si>
    <t>2700 State Road 16</t>
  </si>
  <si>
    <t>St Augustine</t>
  </si>
  <si>
    <t>0376 - Lease 02-14-2013.pdf</t>
  </si>
  <si>
    <t>Outlets of Des Moines</t>
  </si>
  <si>
    <t>801 Bass Pro Drive NW</t>
  </si>
  <si>
    <t>Altoona</t>
  </si>
  <si>
    <t>New England Development</t>
  </si>
  <si>
    <t>0808 - amendment no. 1 of lease 08-08-2017.pdf</t>
  </si>
  <si>
    <t>Natick Mall</t>
  </si>
  <si>
    <t>1245 Worcester Rd</t>
  </si>
  <si>
    <t>Natick</t>
  </si>
  <si>
    <t>Lease-12/16/2008</t>
  </si>
  <si>
    <t>(1) &lt; 3 anchors (&gt;50K sf) 
OR
(2) &lt; 80% GLA</t>
  </si>
  <si>
    <t>Reduced Rent / Termination
(1) 50% of current rent
IF uncured for &gt; 24 mo, 60 days to Notify, 30 days to terminate
OR
(2) Send Notice within 60 days; Term in 30 days</t>
  </si>
  <si>
    <t>Paramus Park</t>
  </si>
  <si>
    <t>700 Paramus Park</t>
  </si>
  <si>
    <t>Westfarms</t>
  </si>
  <si>
    <t>425 South Street</t>
  </si>
  <si>
    <t>Farmington</t>
  </si>
  <si>
    <t>Christmas Tree Shops</t>
  </si>
  <si>
    <t>295-A Old Oak Street</t>
  </si>
  <si>
    <t>Pembroke</t>
  </si>
  <si>
    <t>Turtle Rock, LLC</t>
  </si>
  <si>
    <t>The Avenue at White Marsh</t>
  </si>
  <si>
    <t>8129 Honeygo Boulevard</t>
  </si>
  <si>
    <t>Baltimore</t>
  </si>
  <si>
    <t>The Mall in Columbia</t>
  </si>
  <si>
    <t>10300 Little Patuxent Pkwy</t>
  </si>
  <si>
    <t>Lease-1/10/12</t>
  </si>
  <si>
    <t>&lt; 4 Anchors</t>
  </si>
  <si>
    <t>6 months / 
24 months</t>
  </si>
  <si>
    <t>Crabtree Valley Mall</t>
  </si>
  <si>
    <t>4325 Glenwood Ave</t>
  </si>
  <si>
    <t>Raleigh</t>
  </si>
  <si>
    <t>Plaza Associates, Inc.</t>
  </si>
  <si>
    <t>Riverchase Galleria</t>
  </si>
  <si>
    <t>2000 218 Riverchase Galleria</t>
  </si>
  <si>
    <t>Birmingham</t>
  </si>
  <si>
    <t>0159 - lease agreement 03-21-2013.pdf</t>
  </si>
  <si>
    <t>The Streets at Southpoint</t>
  </si>
  <si>
    <t>6910 Fayetteville Rd</t>
  </si>
  <si>
    <t>Durham</t>
  </si>
  <si>
    <t>Lease-12/15/11</t>
  </si>
  <si>
    <t>Westfield Valley Fair</t>
  </si>
  <si>
    <t>2855 Stevens Creek Blvd S.</t>
  </si>
  <si>
    <t>Santa Clara</t>
  </si>
  <si>
    <t>Lease-08/23/2000</t>
  </si>
  <si>
    <t>Penn Square Mall</t>
  </si>
  <si>
    <t>1901 North West Expressway</t>
  </si>
  <si>
    <t>Oklahoma</t>
  </si>
  <si>
    <t>Lease/02/03/2012</t>
  </si>
  <si>
    <t>Geneva Commons</t>
  </si>
  <si>
    <t>418 Commons Drive</t>
  </si>
  <si>
    <t>Geneva</t>
  </si>
  <si>
    <t>Seminole Towne Center</t>
  </si>
  <si>
    <t>Sanford</t>
  </si>
  <si>
    <t>Lease-04/09/2002</t>
  </si>
  <si>
    <t>12 months/12 months</t>
  </si>
  <si>
    <t>Great Lakes Mall</t>
  </si>
  <si>
    <t>7850 Mentor Avenue</t>
  </si>
  <si>
    <t>Mentor</t>
  </si>
  <si>
    <t>0215 - Lease 12-15-2011.pdf</t>
  </si>
  <si>
    <t>Tanger Outlets - Jeffersonville, OH</t>
  </si>
  <si>
    <t>8415 Factory Shops Blvd</t>
  </si>
  <si>
    <t>Jeffersonville</t>
  </si>
  <si>
    <t>Southern Park Mall</t>
  </si>
  <si>
    <t xml:space="preserve">7401 Market St </t>
  </si>
  <si>
    <t>Youngstown</t>
  </si>
  <si>
    <t>0223 - Lease 02-17-2012.pdf</t>
  </si>
  <si>
    <t>Fox Valley Mall</t>
  </si>
  <si>
    <t>Rte 59 &amp; New York Ave</t>
  </si>
  <si>
    <t>Lease - 7/6/12</t>
  </si>
  <si>
    <t>6% of gross sales/terminate lease w/in 10 days of exp of 9 mo MP. 90 days to close.</t>
  </si>
  <si>
    <t>The Oaks Mall</t>
  </si>
  <si>
    <t>6383 Newberry Road</t>
  </si>
  <si>
    <t>Gainesville</t>
  </si>
  <si>
    <t>R4-R5</t>
  </si>
  <si>
    <t>The Outlets at Lake George</t>
  </si>
  <si>
    <t xml:space="preserve">1424 State Route 9 </t>
  </si>
  <si>
    <t>Lake George</t>
  </si>
  <si>
    <t>Greenridge Management</t>
  </si>
  <si>
    <t>Smith Haven Mall</t>
  </si>
  <si>
    <t>Lake Grove</t>
  </si>
  <si>
    <t>The Woodlands Mall</t>
  </si>
  <si>
    <t>1201 Lake Woodlands Drive</t>
  </si>
  <si>
    <t>The Woodlands</t>
  </si>
  <si>
    <t>Dover Mall</t>
  </si>
  <si>
    <t>1365 North Dupont Hwy 4020</t>
  </si>
  <si>
    <t>Dover</t>
  </si>
  <si>
    <t>Belden Park Crossings</t>
  </si>
  <si>
    <t>5530 Dressler N.W.</t>
  </si>
  <si>
    <t>North Canton</t>
  </si>
  <si>
    <t>Stark Enterprises</t>
  </si>
  <si>
    <t>0309 - Lease 12-21-2012.pdf</t>
  </si>
  <si>
    <t>The Promenade Shops at Centerra</t>
  </si>
  <si>
    <t>5865 Sky Pond Drive</t>
  </si>
  <si>
    <t>Loveland</t>
  </si>
  <si>
    <t>0360 - lease amendment no. 2 06-30-2015.pdf</t>
  </si>
  <si>
    <t>Millcreek Mall</t>
  </si>
  <si>
    <t>430 Millcreek Mall</t>
  </si>
  <si>
    <t>Erie</t>
  </si>
  <si>
    <t>Lease-07/11/2007</t>
  </si>
  <si>
    <t>50-51</t>
  </si>
  <si>
    <t>17301 Valley Mall Rd</t>
  </si>
  <si>
    <t>Hagerstown</t>
  </si>
  <si>
    <t>The Shops at Valley Square</t>
  </si>
  <si>
    <t>1535 Main Street</t>
  </si>
  <si>
    <t>Warrington</t>
  </si>
  <si>
    <t>Shopping Center Lease-08/04/2008</t>
  </si>
  <si>
    <t>Merrimack Premium Outlets</t>
  </si>
  <si>
    <t>Merrimack</t>
  </si>
  <si>
    <t>Lease-6/1/11</t>
  </si>
  <si>
    <t>San Francisco Premium Outlets</t>
  </si>
  <si>
    <t>3070 Paragon Outlets Dr.Bldg 3</t>
  </si>
  <si>
    <t>Livermore</t>
  </si>
  <si>
    <t>Lease-3/9/11</t>
  </si>
  <si>
    <t>Edinburgh Premium Outlets</t>
  </si>
  <si>
    <t>11740 N.E. Executive Drive</t>
  </si>
  <si>
    <t>Edinburgh</t>
  </si>
  <si>
    <t>Opry Mills</t>
  </si>
  <si>
    <t>424 Opry Mills Dr</t>
  </si>
  <si>
    <t>Nashville</t>
  </si>
  <si>
    <t>Lease-9/23/11</t>
  </si>
  <si>
    <t>Galleria at Sunset</t>
  </si>
  <si>
    <t>1300 West Sunset Rd</t>
  </si>
  <si>
    <t>Henderson</t>
  </si>
  <si>
    <t>Lease - 01/13/2012</t>
  </si>
  <si>
    <t>Port Charlotte Town Center</t>
  </si>
  <si>
    <t>1441 Tamiani Trail</t>
  </si>
  <si>
    <t>Port Charlotte</t>
  </si>
  <si>
    <t>Lease-10/5/11</t>
  </si>
  <si>
    <t>Hagerstown Premium Outlets</t>
  </si>
  <si>
    <t>465 Premium Outlets Blvd</t>
  </si>
  <si>
    <t>Lease-6-12-12</t>
  </si>
  <si>
    <t>Terminate 90 days after notice</t>
  </si>
  <si>
    <t>Magnolia Mall</t>
  </si>
  <si>
    <t>2710 David H Mcleod Blvd</t>
  </si>
  <si>
    <t>Lease-8/2/12</t>
  </si>
  <si>
    <t>Roosevelt Field</t>
  </si>
  <si>
    <t>630 Old Country Rd</t>
  </si>
  <si>
    <t>Garden City</t>
  </si>
  <si>
    <t>Sangertown Square</t>
  </si>
  <si>
    <t>New Hartford</t>
  </si>
  <si>
    <t>Birch Run Premium Outlets</t>
  </si>
  <si>
    <t>12158 S. Beyer Rd.</t>
  </si>
  <si>
    <t>Birch Run</t>
  </si>
  <si>
    <t>0473 -Lease Agreement 02-14-2013.pdf</t>
  </si>
  <si>
    <t>The Galleria at Pittsburgh Mills</t>
  </si>
  <si>
    <t>146 Pittsburg Mills Circle</t>
  </si>
  <si>
    <t>Tarentum</t>
  </si>
  <si>
    <t>Fourth Amendment to Lease-7/13/12</t>
  </si>
  <si>
    <t>4-6</t>
  </si>
  <si>
    <t xml:space="preserve">&lt;65% </t>
  </si>
  <si>
    <t>Termination  eff 30 days after notice</t>
  </si>
  <si>
    <t>Newport Centre</t>
  </si>
  <si>
    <t>30-109C Mall Drive West</t>
  </si>
  <si>
    <t>Jersey City</t>
  </si>
  <si>
    <t>Southridge Mall</t>
  </si>
  <si>
    <t>5300 South 76Th Street</t>
  </si>
  <si>
    <t>Greendale</t>
  </si>
  <si>
    <t>0264 - lease 03-13-2013.pdf</t>
  </si>
  <si>
    <t>Summit Mall</t>
  </si>
  <si>
    <t>3265 W. Market St</t>
  </si>
  <si>
    <t>Akron</t>
  </si>
  <si>
    <t>0269 - Lease 08-30-2012.pdf</t>
  </si>
  <si>
    <t>&lt; 2 anchors AND &lt; 80% remaining GLA AND Gross Sales decline 15% compared to 12 mo. prior to MP</t>
  </si>
  <si>
    <t>6 mo / +12 mo (additional)</t>
  </si>
  <si>
    <t>5% rent / 60 days notify; 60 to term</t>
  </si>
  <si>
    <t>Montgomery Mall</t>
  </si>
  <si>
    <t>147 Montgomery Mall</t>
  </si>
  <si>
    <t>North Wales</t>
  </si>
  <si>
    <t>0275 - lease 06-27-13.pdf</t>
  </si>
  <si>
    <t>Leesburg Corner Premium Outlets</t>
  </si>
  <si>
    <t>241 Fort Evans Rd Ne</t>
  </si>
  <si>
    <t>Leesburg</t>
  </si>
  <si>
    <t>The Mall at Whitney Field</t>
  </si>
  <si>
    <t>100 Commercial Road</t>
  </si>
  <si>
    <t>Leominster</t>
  </si>
  <si>
    <t>Lease 11-15-12</t>
  </si>
  <si>
    <t>7.01</t>
  </si>
  <si>
    <t>Kittery Premium Outlets</t>
  </si>
  <si>
    <t>318 Route 1</t>
  </si>
  <si>
    <t>Kittery</t>
  </si>
  <si>
    <t>Springfield Mall</t>
  </si>
  <si>
    <t>1250 Baltimore Pike</t>
  </si>
  <si>
    <t>Wrentham Village Premium Outlets</t>
  </si>
  <si>
    <t>Wrentham</t>
  </si>
  <si>
    <t>0487 - Lease 02-20-2013.pdf</t>
  </si>
  <si>
    <t>Town Center Plaza</t>
  </si>
  <si>
    <t>4824 W 119Th St</t>
  </si>
  <si>
    <t>Leawood</t>
  </si>
  <si>
    <t>0189- lease agreement  04-11-2013.pdf</t>
  </si>
  <si>
    <t>21-22</t>
  </si>
  <si>
    <t>Oakwood Mall</t>
  </si>
  <si>
    <t>4800 Golf Road</t>
  </si>
  <si>
    <t>Eau Claire</t>
  </si>
  <si>
    <t>0343 - Lease 02-20-2013.pdf</t>
  </si>
  <si>
    <t>1.26 continues</t>
  </si>
  <si>
    <t>(1) &lt; 2 Anchors 
OR 
(2) &lt; 75% total GLA</t>
  </si>
  <si>
    <t>Eastgate Plaza</t>
  </si>
  <si>
    <t>5175 Transit Road</t>
  </si>
  <si>
    <t>Clarence</t>
  </si>
  <si>
    <t>Lease-01/10/2018</t>
  </si>
  <si>
    <t>Destiny USA</t>
  </si>
  <si>
    <t>9090 Carousel Center</t>
  </si>
  <si>
    <t>Syracuse</t>
  </si>
  <si>
    <t>0263 - Shopping Center Lease 09-22-2011.pdf</t>
  </si>
  <si>
    <t>The Mall at Fox Run</t>
  </si>
  <si>
    <t>50 Fox Run Rd</t>
  </si>
  <si>
    <t>Newington</t>
  </si>
  <si>
    <t>South Hills Village</t>
  </si>
  <si>
    <t>301 South Hill Rd</t>
  </si>
  <si>
    <t>0235 - lease 04-05-2013.pdf</t>
  </si>
  <si>
    <t>&lt; 2 Major Tenants OR &lt; 75% of remaining GLA (exc. YC) 
AND
Gross Sales &lt;/= $600K OR &gt; 15% decline vs. 6 mo prior to MP</t>
  </si>
  <si>
    <t>Termination
60 days to send Notice, 180 days to Terminate</t>
  </si>
  <si>
    <t>Wilton Mall</t>
  </si>
  <si>
    <t>Wilton Mall@Saratoga</t>
  </si>
  <si>
    <t>Saratoga</t>
  </si>
  <si>
    <t>Waterford Commons</t>
  </si>
  <si>
    <t>909 Hartford Turnpike</t>
  </si>
  <si>
    <t>Pheasant Lane Mall</t>
  </si>
  <si>
    <t>310 Daniel Webster Highway</t>
  </si>
  <si>
    <t>Nashua</t>
  </si>
  <si>
    <t>Arrowhead Towne Center</t>
  </si>
  <si>
    <t>7700 West Arrowhead Town Cntr</t>
  </si>
  <si>
    <t>Glendale</t>
  </si>
  <si>
    <t>0067 - lease agreement 05-07-2014.pdf</t>
  </si>
  <si>
    <t>Waterloo Premium Outlets</t>
  </si>
  <si>
    <t>Waterloo</t>
  </si>
  <si>
    <t>Carolina Premium Outlets</t>
  </si>
  <si>
    <t>1025 Industrial Park Dr</t>
  </si>
  <si>
    <t>0245 -lease 11-01-2013.pdf</t>
  </si>
  <si>
    <t>The Mall at Rockingham Park</t>
  </si>
  <si>
    <t>99 Rockingham Park Blvd</t>
  </si>
  <si>
    <t>Salem</t>
  </si>
  <si>
    <t>0251 - lease 12-23-2013.pdf</t>
  </si>
  <si>
    <t>&lt; 2 Major Tenants AND 
&lt; 80% remaining GLA
AND
Gross Sales &gt; 15% decline against same 6 mo. Period YoY</t>
  </si>
  <si>
    <t>6 months /
6 months</t>
  </si>
  <si>
    <t>Reduced Rent / Termination
6% Gross;
If EITHER co-T condition uncured for 6 add. Months, 60 days to Notify, 120 days to terminate</t>
  </si>
  <si>
    <t>The Promenade Shops at Briargate</t>
  </si>
  <si>
    <t>1645 Briargate Parkway</t>
  </si>
  <si>
    <t>Colorado Springs</t>
  </si>
  <si>
    <t>0253 - shopping center lease 07-18-2013.pdf</t>
  </si>
  <si>
    <t xml:space="preserve">SouthPark Mall </t>
  </si>
  <si>
    <t>500 South Park Center</t>
  </si>
  <si>
    <t>Strongsville</t>
  </si>
  <si>
    <t>Concord Mills</t>
  </si>
  <si>
    <t>8111 Concord Mill Blvd</t>
  </si>
  <si>
    <t>South County Center</t>
  </si>
  <si>
    <t>306 South County Centerway</t>
  </si>
  <si>
    <t>St Louis</t>
  </si>
  <si>
    <t>West Town Mall</t>
  </si>
  <si>
    <t>7600 Kingston Pike</t>
  </si>
  <si>
    <t>0280 - lease 12-23-2013.pdf</t>
  </si>
  <si>
    <t>Bay Park Square</t>
  </si>
  <si>
    <t>303 Bay Park Square</t>
  </si>
  <si>
    <t>Green Bay</t>
  </si>
  <si>
    <t>0281 - lease 12-23-2013.pdf</t>
  </si>
  <si>
    <t>17</t>
  </si>
  <si>
    <t>4802 Valley View Blvd</t>
  </si>
  <si>
    <t>Roanoke</t>
  </si>
  <si>
    <t>0287 - shopping center lease 08-06-2013.pdf</t>
  </si>
  <si>
    <t>ASAP / 
(1) 24 mo; (2) 18 mo</t>
  </si>
  <si>
    <t>Tyrone Square</t>
  </si>
  <si>
    <t>6901 22Nd Ave North</t>
  </si>
  <si>
    <t>St. Petersburg</t>
  </si>
  <si>
    <t>0290 - lease 12-23-2013.pdf</t>
  </si>
  <si>
    <t>First Colony Mall</t>
  </si>
  <si>
    <t xml:space="preserve">16535 Southwest Freeway </t>
  </si>
  <si>
    <t>Sugarland</t>
  </si>
  <si>
    <t>0291 - Lease 10-11-2012.pdf</t>
  </si>
  <si>
    <t>Hamilton Place</t>
  </si>
  <si>
    <t>2100 Hamilton Place Blvd</t>
  </si>
  <si>
    <t>Chattanooga</t>
  </si>
  <si>
    <t>Southlands Town Center</t>
  </si>
  <si>
    <t>S 6240 Main St.</t>
  </si>
  <si>
    <t>0434 - second amendment to lease - 5-6-2016.pdf</t>
  </si>
  <si>
    <t>Jersey Shore Premium Outlets</t>
  </si>
  <si>
    <t>Tinton Falls</t>
  </si>
  <si>
    <t>0476 - lease 05-23-2017.pdf</t>
  </si>
  <si>
    <t>Philadelphia Premium Outlets</t>
  </si>
  <si>
    <t>18 West Lightcap Rd</t>
  </si>
  <si>
    <t>Pottstown</t>
  </si>
  <si>
    <t>MarketStreet Lynnfield</t>
  </si>
  <si>
    <t>427 Walnut Street</t>
  </si>
  <si>
    <t>Lynnfield</t>
  </si>
  <si>
    <t>0631 - lease 09-12-2011.pdf</t>
  </si>
  <si>
    <t>Clinton Crossing Premium Outlets</t>
  </si>
  <si>
    <t>20-A Killingworth Turnpike</t>
  </si>
  <si>
    <t>Clinton</t>
  </si>
  <si>
    <t>Eastgate Mall</t>
  </si>
  <si>
    <t>4601-548 Eastgate Blvd</t>
  </si>
  <si>
    <t>Cincinnati</t>
  </si>
  <si>
    <t>0325 - shopping center lease 08-06-2013.pdf</t>
  </si>
  <si>
    <t>The Shoppes At Grand Prairie</t>
  </si>
  <si>
    <t>5201 West War Memorial Dr.</t>
  </si>
  <si>
    <t>Peoria</t>
  </si>
  <si>
    <t>Fashion Square Mall</t>
  </si>
  <si>
    <t>4690 Fashion Square Mall</t>
  </si>
  <si>
    <t>Saginaw</t>
  </si>
  <si>
    <t>0319 - shopping center lease 09-20-2013.pdf</t>
  </si>
  <si>
    <t>(1) &lt; 2 anchors OR (2) &lt; 75% remaining GLA</t>
  </si>
  <si>
    <t>Reduced Rent/Termination
6% (not inc. NNNs) / 60 days notice; 60 to term</t>
  </si>
  <si>
    <t>Westmoreland Mall</t>
  </si>
  <si>
    <t>Rt. 30 East</t>
  </si>
  <si>
    <t>Greensburh</t>
  </si>
  <si>
    <t>0320 - shopping center lease 07-14-2014.pdf</t>
  </si>
  <si>
    <t>D</t>
  </si>
  <si>
    <t>Logan Valley Mall</t>
  </si>
  <si>
    <t>208 Logan Valley Mall</t>
  </si>
  <si>
    <t>0322 - lease agreement 09-18-2013.pdf</t>
  </si>
  <si>
    <t>Tanger Outlets - Pittsburgh, PA</t>
  </si>
  <si>
    <t>2200 Tanger Blvd</t>
  </si>
  <si>
    <t>Washington</t>
  </si>
  <si>
    <t>0655 - lease agreement12-05-13.pdf</t>
  </si>
  <si>
    <t>The Ship Mall</t>
  </si>
  <si>
    <t>32 Broadway</t>
  </si>
  <si>
    <t>Micozzi Companies</t>
  </si>
  <si>
    <t>0013 - lease 02.27.2017.pdf</t>
  </si>
  <si>
    <t>Kenwood Towne Centre</t>
  </si>
  <si>
    <t xml:space="preserve">7875 Montgomery Road </t>
  </si>
  <si>
    <t>0101 - Lease 02-20-2013.pdf</t>
  </si>
  <si>
    <t>Oakdale Mall</t>
  </si>
  <si>
    <t>601 Harry L. Rd</t>
  </si>
  <si>
    <t>Agreement of Lease-12/09/2003</t>
  </si>
  <si>
    <t>&lt; 3 anchors AND &lt; 75% remaining GLA</t>
  </si>
  <si>
    <t>Oglethorpe Mall</t>
  </si>
  <si>
    <t>7804 Abercorn Extension</t>
  </si>
  <si>
    <t>Savannah</t>
  </si>
  <si>
    <t>0334 - lease 11-19-2013.pdf</t>
  </si>
  <si>
    <t>Westfield Oakridge</t>
  </si>
  <si>
    <t>925 Blossom Hill Rd</t>
  </si>
  <si>
    <t>San Jose</t>
  </si>
  <si>
    <t>Settlers Green Outlet Village</t>
  </si>
  <si>
    <t>2 Common Court Unit #D24</t>
  </si>
  <si>
    <t>North Conway</t>
  </si>
  <si>
    <t>OVP Management, Inc.</t>
  </si>
  <si>
    <t>Lease Agreement-06/08/1989</t>
  </si>
  <si>
    <t>Northwoods Mall</t>
  </si>
  <si>
    <t>2150 Northwoods Blvd</t>
  </si>
  <si>
    <t>North Charleston</t>
  </si>
  <si>
    <t>0341 - shopping center lease 11-15-2013.pdf</t>
  </si>
  <si>
    <t>D of Rider</t>
  </si>
  <si>
    <t>The Mall of New Hampshire</t>
  </si>
  <si>
    <t>1500 South Willow Street</t>
  </si>
  <si>
    <t>Manchester</t>
  </si>
  <si>
    <t>0041 - lease 12-23-2013.pdf</t>
  </si>
  <si>
    <t>The Shoppes at Blackstone Valley</t>
  </si>
  <si>
    <t>70 Worcester Providence Trnpk</t>
  </si>
  <si>
    <t>Millbury</t>
  </si>
  <si>
    <t>Indenture of Lease-02/08/2001</t>
  </si>
  <si>
    <t>38-40</t>
  </si>
  <si>
    <t>The Shoppes at Buckland Hills</t>
  </si>
  <si>
    <t>194 Buckland Hill</t>
  </si>
  <si>
    <t>0022 - lease 11-08-2013.pdf</t>
  </si>
  <si>
    <t>Dayton Mall</t>
  </si>
  <si>
    <t>2700 Miamisburg &amp; Centerville</t>
  </si>
  <si>
    <t>Dayton</t>
  </si>
  <si>
    <t>0232 - lease agreement 04-14-2014.pdf</t>
  </si>
  <si>
    <t>Art XX</t>
  </si>
  <si>
    <t>30 days /
12 months</t>
  </si>
  <si>
    <t>Reduced Rent / Termination
After 30 days of default, T pays 6% of Gross Sales (in lieu of minimum rent) / 
IF uncured for 12 mo, terminate with 60 days Notice</t>
  </si>
  <si>
    <t>NorthPark Mall</t>
  </si>
  <si>
    <t>320 W. Kimberly Rd</t>
  </si>
  <si>
    <t>Davenport</t>
  </si>
  <si>
    <t>0282 - lease 05-06-2013.pdf</t>
  </si>
  <si>
    <t>Lynnhaven Mall</t>
  </si>
  <si>
    <t>701 Lynnhaven Parkway</t>
  </si>
  <si>
    <t>Virginia Beach</t>
  </si>
  <si>
    <t>0289 - lease 02-14-2014.pdf</t>
  </si>
  <si>
    <t>The Town Center at Levis Commons</t>
  </si>
  <si>
    <t>3140 Levis Commons Blvd</t>
  </si>
  <si>
    <t>Perrysburg</t>
  </si>
  <si>
    <t>General Rider-01/20/2003</t>
  </si>
  <si>
    <t>45</t>
  </si>
  <si>
    <t>&lt; 65% GLA</t>
  </si>
  <si>
    <t>6 mo / 12 (total) mo</t>
  </si>
  <si>
    <t xml:space="preserve">Reduced Rent/Termination
50% of normal rent / term w 60 days notice </t>
  </si>
  <si>
    <t>Capital City Mall</t>
  </si>
  <si>
    <t>Camp Hill</t>
  </si>
  <si>
    <t>Triangle Town Center</t>
  </si>
  <si>
    <t>5959 Triangle Town Blvd</t>
  </si>
  <si>
    <t>0331 - lease 09-24-2014.pdf</t>
  </si>
  <si>
    <t>E</t>
  </si>
  <si>
    <t>(1) &lt; 4 anchors OR (2) &lt; 75% remaining GLA (inc. YC)</t>
  </si>
  <si>
    <t>ASAP / 
(1) 24 months; (2) 18 mo</t>
  </si>
  <si>
    <t>Reduced Rent/Termination
6% gross /
60 days notice; 60 days to term</t>
  </si>
  <si>
    <t>Towne East Square</t>
  </si>
  <si>
    <t>7700 East Kellogg Dr</t>
  </si>
  <si>
    <t>0333 - lease 02-11-2015.pdf</t>
  </si>
  <si>
    <t>&lt;3 Major AND &lt;75% GLA excl Majors</t>
  </si>
  <si>
    <t>60 days/12 months</t>
  </si>
  <si>
    <t>Reduced Rent/ Termination
6% gross sales/
term w/ 120 days' notice within 60 days</t>
  </si>
  <si>
    <t>Kirkwood Mall</t>
  </si>
  <si>
    <t>706 Kirkwood Mall</t>
  </si>
  <si>
    <t>Bismarck</t>
  </si>
  <si>
    <t>ND</t>
  </si>
  <si>
    <t>0347 - shopping center lease 08-07-2013.pdf</t>
  </si>
  <si>
    <t>B</t>
  </si>
  <si>
    <t xml:space="preserve">(1) &lt; 3 anchors OR 
(2) &lt; 75% remaining GLA </t>
  </si>
  <si>
    <t>ASAP //
(1) 24 mo. (730 days)
(2) 18 mo. (540 days)</t>
  </si>
  <si>
    <t>Reduced Rent / Termination 
6% gross  / 
(1 &amp; 2) 60 days to give notice, 60 days to term</t>
  </si>
  <si>
    <t>Great Lakes Crossing Outlets</t>
  </si>
  <si>
    <t>4514 Baldwin Rd</t>
  </si>
  <si>
    <t>Auburn Hills</t>
  </si>
  <si>
    <t>Lease-10/08/2004</t>
  </si>
  <si>
    <t>D1 &amp; S11-S12</t>
  </si>
  <si>
    <t>&lt;75% of "other tenants" (exc. Banks, restaurants, theaters)</t>
  </si>
  <si>
    <t>This is more like a go-dark clause. Not true Co-T</t>
  </si>
  <si>
    <t>None. Right to Go-Dark</t>
  </si>
  <si>
    <t>Chesterfield Towne Center</t>
  </si>
  <si>
    <t>11500 Midlothian Tpke.</t>
  </si>
  <si>
    <t>0646 - lease agreement 08-16-13.pdf</t>
  </si>
  <si>
    <t>Paddock Mall</t>
  </si>
  <si>
    <t>3100 Sw College Rd</t>
  </si>
  <si>
    <t>Ocala</t>
  </si>
  <si>
    <t>0651  lease 12-10-2013.pdf</t>
  </si>
  <si>
    <t>&lt; 3 anchors OR 
&lt; 75% of remaining GLA
AND 
Sales &lt;$450K (or &gt; 15% decline vs. TTM)</t>
  </si>
  <si>
    <t>Viewmont Mall</t>
  </si>
  <si>
    <t>Scranton</t>
  </si>
  <si>
    <t>0656 - lease 01-27-2014.pdf</t>
  </si>
  <si>
    <t>18.29</t>
  </si>
  <si>
    <t>Merritt Square Mall</t>
  </si>
  <si>
    <t>777 East Merrit Island Causewy</t>
  </si>
  <si>
    <t>Merritt Island</t>
  </si>
  <si>
    <t>Ross Park Mall</t>
  </si>
  <si>
    <t>1000 Ross Park Mall Drive</t>
  </si>
  <si>
    <t>0665 - lease 05-14-2014.pdf</t>
  </si>
  <si>
    <t>Charlotte Premium Outlets</t>
  </si>
  <si>
    <t>5512 New Fashion Way</t>
  </si>
  <si>
    <t>0669 - lease 06-04-2014.pdf</t>
  </si>
  <si>
    <t>15.23</t>
  </si>
  <si>
    <t>1105 Wellington Road South</t>
  </si>
  <si>
    <t>London</t>
  </si>
  <si>
    <t>Bentall Kennedy</t>
  </si>
  <si>
    <t>York Galleria</t>
  </si>
  <si>
    <t>2899 Whiteford Rd</t>
  </si>
  <si>
    <t>York</t>
  </si>
  <si>
    <t>The Shops at Greenridge</t>
  </si>
  <si>
    <t>1125 Woodruff Road</t>
  </si>
  <si>
    <t>Greenville</t>
  </si>
  <si>
    <t>Colliers International</t>
  </si>
  <si>
    <t>The Centre at Salisbury</t>
  </si>
  <si>
    <t>2300 N. Salisbury Blvd</t>
  </si>
  <si>
    <t>Salisbury</t>
  </si>
  <si>
    <t>0368 - lease agreement 12-19-2014.pdf</t>
  </si>
  <si>
    <t>12 mo / + 12 mo</t>
  </si>
  <si>
    <t>Reduced Rent / Termination
6% of NET Sales (starting on day 1 of 13th mo) / term w/ 60 days notice in 120</t>
  </si>
  <si>
    <t>Staten Island Mall</t>
  </si>
  <si>
    <t>2655 Richmond Ave</t>
  </si>
  <si>
    <t>Staten Island</t>
  </si>
  <si>
    <t>0020 - lease agreement 04-02-2015.pdf</t>
  </si>
  <si>
    <t>R-3 to R-4</t>
  </si>
  <si>
    <t>Town Center At Cobb</t>
  </si>
  <si>
    <t>400 Ernest W. Barrett Pkwy</t>
  </si>
  <si>
    <t>Kennesaw</t>
  </si>
  <si>
    <t>0391 - lease 05-30-2014.pdf</t>
  </si>
  <si>
    <t>&lt; 3 anchors OR &lt; 80% remaining GLA</t>
  </si>
  <si>
    <t>6 mo / 12 ADDITIONAL months</t>
  </si>
  <si>
    <t>Reduced Rent / Termination
6% (in lieu of base/% rent; NOT including NNNs) // 30 days notice; 90 days to term</t>
  </si>
  <si>
    <t>Crossgates Mall</t>
  </si>
  <si>
    <t>Albany</t>
  </si>
  <si>
    <t>Walden Galleria</t>
  </si>
  <si>
    <t>Buffalo</t>
  </si>
  <si>
    <t>Holyoke Mall</t>
  </si>
  <si>
    <t>50 Holyoke Street</t>
  </si>
  <si>
    <t>Holyoke</t>
  </si>
  <si>
    <t>Village at Sandhill Town Center</t>
  </si>
  <si>
    <t>471 - 10 Town Center Place</t>
  </si>
  <si>
    <t>General Rider-02/03/2003</t>
  </si>
  <si>
    <t>43</t>
  </si>
  <si>
    <t>6 months // 12 mo</t>
  </si>
  <si>
    <t>McKinley Milestrip</t>
  </si>
  <si>
    <t>3540 Mckinley Parkway</t>
  </si>
  <si>
    <t>Hamburg</t>
  </si>
  <si>
    <t>DLC Management Corp.</t>
  </si>
  <si>
    <t>Lease-05/25/2005</t>
  </si>
  <si>
    <t>Willow Grove Park</t>
  </si>
  <si>
    <t>2500 Moreland Road</t>
  </si>
  <si>
    <t>Willow Grove</t>
  </si>
  <si>
    <t>0404 - lease agreement 05-26-2015.pdf</t>
  </si>
  <si>
    <t>The Marketplace Mall</t>
  </si>
  <si>
    <t>Miracle Mile Drive</t>
  </si>
  <si>
    <t>0384 - lease 10-29-2014.pdf</t>
  </si>
  <si>
    <t>30d</t>
  </si>
  <si>
    <t>(1) &lt; 3 anchors OR
(2) &lt; 75% remaining GLA</t>
  </si>
  <si>
    <t>90 days / 
12 months (inc. 90 day period)</t>
  </si>
  <si>
    <t>Reduced Rent/Termination
5% gross /
90 days to terminate after notice given</t>
  </si>
  <si>
    <t>Deer Park Town Center</t>
  </si>
  <si>
    <t>20530 Rand Road</t>
  </si>
  <si>
    <t>Palatine</t>
  </si>
  <si>
    <t>Shopping Center Lease-06/03/1999</t>
  </si>
  <si>
    <t xml:space="preserve">Chicago Ridge Mall </t>
  </si>
  <si>
    <t>444 Chicago Ridge Mall</t>
  </si>
  <si>
    <t>Chicago Ridge</t>
  </si>
  <si>
    <t>Potomac Mills</t>
  </si>
  <si>
    <t>Prince Williams</t>
  </si>
  <si>
    <t>The Shoppes At College Hills</t>
  </si>
  <si>
    <t>S 309 Veterans Pkwy</t>
  </si>
  <si>
    <t>Normal</t>
  </si>
  <si>
    <t>Shopping Center Lease-02/23/2005</t>
  </si>
  <si>
    <t>Virginia Gateway</t>
  </si>
  <si>
    <t>13277 Gateway Center Drive</t>
  </si>
  <si>
    <t>The Peterson Companies</t>
  </si>
  <si>
    <t>Deed of Lease Agreement-05/18/2005</t>
  </si>
  <si>
    <t>The Loop</t>
  </si>
  <si>
    <t>3206 N. John Young Pkwy</t>
  </si>
  <si>
    <t>Kissimmee</t>
  </si>
  <si>
    <t>Crossman &amp; Company</t>
  </si>
  <si>
    <t>Lease-07/14/2005</t>
  </si>
  <si>
    <t>Northshore Mall</t>
  </si>
  <si>
    <t>210 Andover Street</t>
  </si>
  <si>
    <t>Peabody</t>
  </si>
  <si>
    <t>Lease-10/05/2015</t>
  </si>
  <si>
    <t xml:space="preserve">Louis Joliet Mall </t>
  </si>
  <si>
    <t>3340 Mall Loop Drive</t>
  </si>
  <si>
    <t>Joliet</t>
  </si>
  <si>
    <t>Lease-10/22/2015</t>
  </si>
  <si>
    <t>&lt; 3 department stores (&gt;/+20k sf) 
AND 
&lt; 80% GLA</t>
  </si>
  <si>
    <t>Termination
180 days to send Notice (following 6 mo period); 30 days to terminate
Can also give Notice of termination w/in 30 days of tenancy returning to Normal</t>
  </si>
  <si>
    <t>Westfield Broward</t>
  </si>
  <si>
    <t>8000 West Broward Blvd.</t>
  </si>
  <si>
    <t>Plantation</t>
  </si>
  <si>
    <t>Lease-08/02/2011</t>
  </si>
  <si>
    <t>5-6 of Lease</t>
  </si>
  <si>
    <t>&lt;3 Dept. Stores (75K sf+) AND &lt;75% remaining GLA excl YC</t>
  </si>
  <si>
    <t>6 mo / 9 mo (total)</t>
  </si>
  <si>
    <t>Reduced Rent/ Termination
6% gross sales/
10 days to notify, 90 to term</t>
  </si>
  <si>
    <t>The Florida Mall</t>
  </si>
  <si>
    <t>8001 S. Orange Blossom Trail</t>
  </si>
  <si>
    <t>0667 - lease 06-04-2014.pdf</t>
  </si>
  <si>
    <t>Christmas Tree Promenade</t>
  </si>
  <si>
    <t>665 Iyanough Road</t>
  </si>
  <si>
    <t>Hyannis</t>
  </si>
  <si>
    <t>Mill Lane Management</t>
  </si>
  <si>
    <t>Gloucester Premium Outlets</t>
  </si>
  <si>
    <t>100 Premium Outlets Dr.</t>
  </si>
  <si>
    <t>Blackwood</t>
  </si>
  <si>
    <t>0674 - lease 05-08-2014.pdf</t>
  </si>
  <si>
    <t>Melbourne Square</t>
  </si>
  <si>
    <t>1700 West New Haven Ave.</t>
  </si>
  <si>
    <t>0682 - lease 02-03-2015.pdf</t>
  </si>
  <si>
    <t>Tampa Premium Outlets</t>
  </si>
  <si>
    <t>2398 Grand Cypress Drive</t>
  </si>
  <si>
    <t>Lutz</t>
  </si>
  <si>
    <t>0692 - lease 08-19-2015.pdf</t>
  </si>
  <si>
    <t>Jordan Creek Town Center</t>
  </si>
  <si>
    <t>101 Jordan Creek Pkwy</t>
  </si>
  <si>
    <t>West Des Moines</t>
  </si>
  <si>
    <t>0306 - lease - 12-23-2015.pdf</t>
  </si>
  <si>
    <t>R4</t>
  </si>
  <si>
    <t>(1) &lt; 2 anchors OR (2) &lt; 75% GLA</t>
  </si>
  <si>
    <t>(1) 6 mo./24 mo OR (2) 10 mo</t>
  </si>
  <si>
    <t>Reduced Rent / Termination
(1) 50% rent / 60 days to notify, 30 days to terminate; (2) 60 days to notify, 30 days to terminate</t>
  </si>
  <si>
    <t>Freehold Raceway Mall</t>
  </si>
  <si>
    <t>3710 Route Hwy 9</t>
  </si>
  <si>
    <t>Freehold</t>
  </si>
  <si>
    <t>Franklin Park Mall</t>
  </si>
  <si>
    <t>5001 Monroe St</t>
  </si>
  <si>
    <t>Toledo</t>
  </si>
  <si>
    <t>Lease 10-22-15</t>
  </si>
  <si>
    <t>7.02</t>
  </si>
  <si>
    <t>Citadel Crossing</t>
  </si>
  <si>
    <t>750 Citadel Drive East</t>
  </si>
  <si>
    <t>Lease Agreement-12/31/2002</t>
  </si>
  <si>
    <t>&lt; 3 "Major Occupants" AND &lt; 75% of remaining occupants AND sales &gt;15% down (90 days after MP compared to 90 days prior)</t>
  </si>
  <si>
    <t>90 days / 
12 months</t>
  </si>
  <si>
    <t>Reduced Rent/Termination
6% gross / 
30 days to notify, 90 days to term</t>
  </si>
  <si>
    <t>Poughkeepsie Galleria</t>
  </si>
  <si>
    <t>2001 South Road</t>
  </si>
  <si>
    <t>Poughkeepsie</t>
  </si>
  <si>
    <t>Shopping Center Lease-05/18/1995</t>
  </si>
  <si>
    <t>Galleria At Crystal Run</t>
  </si>
  <si>
    <t>Middletown</t>
  </si>
  <si>
    <t>Hanes Mall</t>
  </si>
  <si>
    <t>Winston-Salem</t>
  </si>
  <si>
    <t>0087 - lease - 06-29-2016.pdf</t>
  </si>
  <si>
    <t>Polaris Fashion Place</t>
  </si>
  <si>
    <t>1500 Polaris Parkway</t>
  </si>
  <si>
    <t>Columbus</t>
  </si>
  <si>
    <t>Woodland Mall</t>
  </si>
  <si>
    <t>3195 28th St. SE</t>
  </si>
  <si>
    <t>Grand Rapids</t>
  </si>
  <si>
    <t>0224 - lease 08-04-2015.pdf</t>
  </si>
  <si>
    <t>18.28</t>
  </si>
  <si>
    <t>&lt;2 Dept. Stores 
OR 
&lt;75% excl YC/Quasi Maj/Dept Stores/"Excl. Areas"</t>
  </si>
  <si>
    <t>Termination w/30 days' notice</t>
  </si>
  <si>
    <t>The Promenade Shops at Saucon Valley</t>
  </si>
  <si>
    <t>2960 Center Valley Pkwy</t>
  </si>
  <si>
    <t>Center Valley</t>
  </si>
  <si>
    <t>Shopping Center Lease-08/23/2005</t>
  </si>
  <si>
    <t>Washington Square</t>
  </si>
  <si>
    <t>9477 Sw Washington Square Rd</t>
  </si>
  <si>
    <t>Tigard</t>
  </si>
  <si>
    <t>Lease Agreement-01/24/2006</t>
  </si>
  <si>
    <t>Greenbrier Mall</t>
  </si>
  <si>
    <t>1401 Greenbrier Pkwy S</t>
  </si>
  <si>
    <t>Chesapeake</t>
  </si>
  <si>
    <t>0447 - first amendment - 12-18-2015.pdf</t>
  </si>
  <si>
    <t>Tanger Outlets - Columbus, OH</t>
  </si>
  <si>
    <t>Tanger Columbus Outlet Center</t>
  </si>
  <si>
    <t>Sunbury</t>
  </si>
  <si>
    <t>0698 lease agreement december 11, 2015.pdf</t>
  </si>
  <si>
    <t>Harford Mall &amp; Harford Annex</t>
  </si>
  <si>
    <t>696A Belair Rd</t>
  </si>
  <si>
    <t>Bel Air</t>
  </si>
  <si>
    <t>0457 - shopping center lease 10-25-2016.pdf</t>
  </si>
  <si>
    <t>Closed</t>
  </si>
  <si>
    <t>Property Type</t>
  </si>
  <si>
    <t>YC SF</t>
  </si>
  <si>
    <t>Total GLA</t>
  </si>
  <si>
    <t>Major GLA</t>
  </si>
  <si>
    <t>Small Shop GLA</t>
  </si>
  <si>
    <t># of Small Shop Units</t>
  </si>
  <si>
    <t># of SS Vacancies</t>
  </si>
  <si>
    <t>Vacant Maj. SF</t>
  </si>
  <si>
    <t>SS Vacancy Total SF</t>
  </si>
  <si>
    <r>
      <t xml:space="preserve">SS GLA </t>
    </r>
    <r>
      <rPr>
        <b/>
        <i/>
        <sz val="11"/>
        <color theme="1"/>
        <rFont val="Calibri"/>
        <family val="2"/>
        <scheme val="minor"/>
      </rPr>
      <t>exc</t>
    </r>
    <r>
      <rPr>
        <b/>
        <sz val="11"/>
        <color theme="1"/>
        <rFont val="Calibri"/>
        <family val="2"/>
        <scheme val="minor"/>
      </rPr>
      <t>. YC</t>
    </r>
  </si>
  <si>
    <t>Tenant</t>
  </si>
  <si>
    <t># of Floors</t>
  </si>
  <si>
    <t>SF Vacant</t>
  </si>
  <si>
    <t>Small Shop Space</t>
  </si>
  <si>
    <t>Notice Req (2)</t>
  </si>
  <si>
    <t>N/A</t>
  </si>
  <si>
    <t>Notice Per. (2)</t>
  </si>
  <si>
    <t>TM Notes</t>
  </si>
  <si>
    <t>Occupied GLA</t>
  </si>
  <si>
    <t>IN DEFAULT?</t>
  </si>
  <si>
    <t>Monitor</t>
  </si>
  <si>
    <t>Which?</t>
  </si>
  <si>
    <t>MP Start</t>
  </si>
  <si>
    <t># of Vacant Anchors</t>
  </si>
  <si>
    <t># of Anchors</t>
  </si>
  <si>
    <t>District #</t>
  </si>
  <si>
    <t>Property Name</t>
  </si>
  <si>
    <t>Zip Code</t>
  </si>
  <si>
    <t>Portfolio Review 2020</t>
  </si>
  <si>
    <t>Position in Center</t>
  </si>
  <si>
    <t>Property Occupancy</t>
  </si>
  <si>
    <t>Center Score Total</t>
  </si>
  <si>
    <t>Net Rev Score</t>
  </si>
  <si>
    <t>Occ. % Score</t>
  </si>
  <si>
    <t>Required Savings Score</t>
  </si>
  <si>
    <t>Fiancial Score Total</t>
  </si>
  <si>
    <t>Small Shop (non-anchor) GLA</t>
  </si>
  <si>
    <t># of SS Units</t>
  </si>
  <si>
    <t>Vacant SS units</t>
  </si>
  <si>
    <t>Vacant SS GLA (point inside)</t>
  </si>
  <si>
    <t>Approx % of SS occ. (BY COUNT)</t>
  </si>
  <si>
    <t>Total # of anchors</t>
  </si>
  <si>
    <t>(DM) List of Anchors</t>
  </si>
  <si>
    <t>(US Malls Data) List of Anchor Tenants</t>
  </si>
  <si>
    <t>Vacant Anchor spaces</t>
  </si>
  <si>
    <t>Vacant Anchors (names)</t>
  </si>
  <si>
    <t>Survey Received</t>
  </si>
  <si>
    <t>Tenant Lineup (date)</t>
  </si>
  <si>
    <t>Tenant Lineup (Initial)</t>
  </si>
  <si>
    <t>Date of last update</t>
  </si>
  <si>
    <t>Co-Tenancy Clause</t>
  </si>
  <si>
    <t>Doc. PP</t>
  </si>
  <si>
    <t>&lt; # of Anchors</t>
  </si>
  <si>
    <t>Co-Tenancy Conditions</t>
  </si>
  <si>
    <t># of Open Anchors</t>
  </si>
  <si>
    <t>Co-Tenancy Default Status</t>
  </si>
  <si>
    <t>Anchors, GLA, Both</t>
  </si>
  <si>
    <t>*for pivot (either, both, both + sales)</t>
  </si>
  <si>
    <t>DEFAULT / MP Start Date</t>
  </si>
  <si>
    <t>Co-T Default Notice Sent to LL</t>
  </si>
  <si>
    <t>Reduced Rent Remedy?</t>
  </si>
  <si>
    <t>Rent Reduction MP (# of days)</t>
  </si>
  <si>
    <t>Rent Reduction MP End Date</t>
  </si>
  <si>
    <t>NOTICE REQUIRED?</t>
  </si>
  <si>
    <t>Notice Period (# of days)</t>
  </si>
  <si>
    <t>Remedy Last Notice Date</t>
  </si>
  <si>
    <t>Start of Reduced Rent Period (per notice sent)</t>
  </si>
  <si>
    <t>Co-Tenancy RENT</t>
  </si>
  <si>
    <t>Termination Remedy?</t>
  </si>
  <si>
    <t>Termination MP (days)*</t>
  </si>
  <si>
    <t>Termination - # Days to Notify</t>
  </si>
  <si>
    <t>Termination Remedy LND</t>
  </si>
  <si>
    <t>Termination Notice Sent (Date)</t>
  </si>
  <si>
    <t>Number of Days to Terminate</t>
  </si>
  <si>
    <t>Effective Date of Termination</t>
  </si>
  <si>
    <t>KO Clause?</t>
  </si>
  <si>
    <t>Status</t>
  </si>
  <si>
    <t>Target, Dick's, JCPenney, Belk</t>
  </si>
  <si>
    <t>Belk (75306), Best Buy (30032), Dick's Sporting Goods (44970), HomeGoods (25856), JCPenney (98844), Jo-Ann Fabric &amp; Craft  (35328), Kroger (73509), PetSmart (23002), Regal Cinemas (50580), Ross Dress For Less (30000), Staples (20407), T.J.Maxx (30000), Target (123735)</t>
  </si>
  <si>
    <t xml:space="preserve">[2020 Q1:]  || [2019 Q2:] 2 vacant within our internal square and 5 others on the outside amongst anchors and resturaunts </t>
  </si>
  <si>
    <t>Fundamental Lease Provisions -11/17/2006</t>
  </si>
  <si>
    <t>(Rider) 2</t>
  </si>
  <si>
    <t>&gt; 25% tenants of the "Entire Development"</t>
  </si>
  <si>
    <t>6 mo</t>
  </si>
  <si>
    <t>Termination - notify within 6 mo. of MP, # of days to terminate at YC discr.</t>
  </si>
  <si>
    <t>In Default</t>
  </si>
  <si>
    <t>Tracking</t>
  </si>
  <si>
    <t>YC choice</t>
  </si>
  <si>
    <t>Re-Opened</t>
  </si>
  <si>
    <t>Macy's, Dick's, Barnes &amp; Noble, Metrolux Cinema, Best Buy</t>
  </si>
  <si>
    <t>Site Plan</t>
  </si>
  <si>
    <t xml:space="preserve">[2020 Q1:]  || [2019 Q2:] </t>
  </si>
  <si>
    <t>&lt;70% of GLA |AND| 3 named Tenants* or replacements</t>
  </si>
  <si>
    <t>6 mo / 6 mo</t>
  </si>
  <si>
    <t>Reduced Rent /$$ ?? / Terminate lease: notify in 90 days, term in 90 days</t>
  </si>
  <si>
    <t>Watch</t>
  </si>
  <si>
    <t>Both</t>
  </si>
  <si>
    <t>Must send at START of Default</t>
  </si>
  <si>
    <t>C</t>
  </si>
  <si>
    <t>[2020 Q1:] Sephora opening April 2020. || [2019 Q2:] Our store is doing very well with the closing of #679. This Center is actively seeking tenants and is very popular in the area for nightlife and daily apartment living. - June 2019</t>
  </si>
  <si>
    <t>?</t>
  </si>
  <si>
    <t xml:space="preserve">Whole Foods, Dick's, Bed Bath &amp; Beyond, Buy Buy Baby, Ashley Furniture, Crunch Fitness </t>
  </si>
  <si>
    <t>TG</t>
  </si>
  <si>
    <t>Diligence</t>
  </si>
  <si>
    <t>B+</t>
  </si>
  <si>
    <t xml:space="preserve"> || </t>
  </si>
  <si>
    <t>Opening Co-Tenancy only</t>
  </si>
  <si>
    <t>N/A -OPENING CO-TENANCY ONLY</t>
  </si>
  <si>
    <t>B-</t>
  </si>
  <si>
    <t>Dillard's and Macy's</t>
  </si>
  <si>
    <t>[5/18/20]: List of closed stores: American Eagle
At &amp; T
Bath &amp; Body Works
Bed Bath &amp; beyond
Build A Bear
Cacique
Chicos
Childrens Place
Claires
Forever 21
Francescas
H &amp; M
Jos A Bank
Journeys
Jumping Jelly Beans
Justice
Kathy Nails
Kays
Lane Bryant
Loft
Massage Envy
New York &amp; Co
Sephora
Sunglass Hut
Torrid
Victorias Secret
Zales</t>
  </si>
  <si>
    <t xml:space="preserve">1.1(i)(A)-(C) &amp; 3.1 </t>
  </si>
  <si>
    <t>Hines</t>
  </si>
  <si>
    <t>A</t>
  </si>
  <si>
    <t xml:space="preserve">[2020 Q1:] Pier 1 closing - 2nd week of April 2020 || [2019 Q2:] </t>
  </si>
  <si>
    <t>Continuous operation clause only; no co-t protection</t>
  </si>
  <si>
    <t>N/A- CONTINUOUS OPERATION CLAUSE ONLY; NO PROTECTION</t>
  </si>
  <si>
    <t>Target, Kohl's, Dick's</t>
  </si>
  <si>
    <t>Kohl's</t>
  </si>
  <si>
    <t>[2020 Q1:]  || [2019 Q2:] Fully leased.</t>
  </si>
  <si>
    <t>IV.C</t>
  </si>
  <si>
    <t>Any 2 of named (Dick's, Target, Kohl's) anchors</t>
  </si>
  <si>
    <t>12 mo</t>
  </si>
  <si>
    <t>Terminate in 30 by giving notice w/in 30 days</t>
  </si>
  <si>
    <t>1 West Flatiron Circle</t>
  </si>
  <si>
    <t>1.3M</t>
  </si>
  <si>
    <t>Macy's, Dillard's, Dick's, Nordstrom, Forever 21</t>
  </si>
  <si>
    <t>Dick's Sporting Goods (97241), Dillard's (201500), Macy's (180000), Nordstrom (165000), Forever 21 (upper level - 55,014)</t>
  </si>
  <si>
    <t>Nordstrom</t>
  </si>
  <si>
    <t>[2020 Q1:]  || [2019 Q2:] The mall just added a new area full of resturants next to us.</t>
  </si>
  <si>
    <t>[5/12/20]: The Crate &amp; Barrel space is marked on lease Exhibit H, but on LL lease plan it is &lt; 40K sf, so it doesn't count
[5/11/20]: Nordstrom closure announced (1 of 16)
"Major Occupant"= each/single occupant in at least 40K SF of contiguous space; "GLA" = excludes anchors, movie theaters AND any jr. anchor (btw 15K - 40K sf)</t>
  </si>
  <si>
    <t>&lt; 2 Major Occ. AND &lt; 75% remaining GLA |AND| Net Rev in MP is &lt;/= T6M period</t>
  </si>
  <si>
    <t>6 mo.</t>
  </si>
  <si>
    <t>180 days to Terminate -- 30 days to notify</t>
  </si>
  <si>
    <t>Operational</t>
  </si>
  <si>
    <t>28 Walnut St.</t>
  </si>
  <si>
    <t>Best Buy, Dick's, Old Navy</t>
  </si>
  <si>
    <t>[4/21/20]: *"Anchor Tenants" of the mall defined as: Linens-N-Things, Dick's, Staples, Best Buy, Cinema)</t>
  </si>
  <si>
    <t>Shoping Center Lease Agreement 08-25-2005 -- RIDER to lease</t>
  </si>
  <si>
    <t>R-2</t>
  </si>
  <si>
    <t>If The Christmas Tree Shop OR any 3 other "Anchor Tenants"* close</t>
  </si>
  <si>
    <t>Termination: 
6 mo. to give notice and terminate lease upon exp. Of MP</t>
  </si>
  <si>
    <t>Best Buy (32771), Bristol Community College (25889), Dick's Sporting Goods (60000), Macy's (Closed) (150000), Regal 10 Cinemas (31647), Round 1 Bowling/Amusement (62676), Sears (Closing) (106000), Vacant (145974)</t>
  </si>
  <si>
    <t xml:space="preserve">[2020 Q1:] N/A || [2019 Q2:] </t>
  </si>
  <si>
    <t xml:space="preserve"> || P1 is in center called "Taunton Crossing"
New LXD 1/31/2020.  Store to close.  In default
Notice sent -2/10/17. Termination notice sent 9/27/18. ST deal negotiated.
11/27: Closed anchors inc. Sears, Best Buy, Macy's, JCP</t>
  </si>
  <si>
    <t>Close at LXD</t>
  </si>
  <si>
    <t>Dick's Sporting Goods</t>
  </si>
  <si>
    <t>Dick's Sporting Goods (65000), Macy's (Closed) (85000), Old Navy (24521), Regal Theatres (35239), Sears (146504), Toys R Us (Closed) (0), Vacant (98484)</t>
  </si>
  <si>
    <t>[2020 Q1:] N/A || [2019 Q2:] All anchor spaces are vacant except Dick's Sporting Goods.</t>
  </si>
  <si>
    <t xml:space="preserve"> || Closing at LXD</t>
  </si>
  <si>
    <t>Kohl's (103578), Shopko (138579), Younkers (Closed) (132298), Younkers Furniture (Closed) (91750)</t>
  </si>
  <si>
    <t>Younkers, Younkers Furniture,
Shopko</t>
  </si>
  <si>
    <t>[2020 Q1:] Dave &amp; Buster's opening May 2020; replacing Younkers Furniture. || [2019 Q2:] Dave and Busters is opening in one of the anchor spots</t>
  </si>
  <si>
    <t>&lt;2 Major Tenants (&gt;=40k SF) AND &lt;80% excl Majors AND sales  decline 15% 6 mos LFL</t>
  </si>
  <si>
    <t>6 mos/6 mos</t>
  </si>
  <si>
    <t>Notice LL of "condition", 6% GS/terminate w/120 days' notice given within 60 days of end of 2nd MP</t>
  </si>
  <si>
    <t>In ANCHOR default, need to track GLA &amp; $$</t>
  </si>
  <si>
    <t>10+</t>
  </si>
  <si>
    <t>Boscov's</t>
  </si>
  <si>
    <t>AMC Theatres (40000), Bon-Ton (Closing) (90000), Boscov's (156471), Jo-Ann Fabric &amp; Craft  (13000), Sears (Closed) (106206), Vacant (68100), Weis Markets (52532)</t>
  </si>
  <si>
    <t>Sears, Bon-Ton, JCP</t>
  </si>
  <si>
    <t>[2020 Q1:] Sears recently opened as Family Medical Practice. JCPenney used as church space on Sundays. Majority of small shop vacancies used as temp pop-ups, majority of which closed after the holidays. || [2019 Q2:] JCP closed 4/2015, Sears closed 3/2017, B-T closed 4/2018.  Mall going to be up for sheriff's sale in 8/2019.</t>
  </si>
  <si>
    <t>&lt; 2 "Major Premises"* OR &lt;75% remaining GLA**</t>
  </si>
  <si>
    <t>Terminate Lease 30 days from day LL receives our notice</t>
  </si>
  <si>
    <t>Either</t>
  </si>
  <si>
    <t>n/a</t>
  </si>
  <si>
    <t>60 days / 12 mo</t>
  </si>
  <si>
    <t xml:space="preserve">JCPenney, Burlington </t>
  </si>
  <si>
    <t>Bon-Ton (Closing) (80000), Burlington (85000), JCPenney (88318), Macy's (Closed) (140000), Sears (Closed) (153694)</t>
  </si>
  <si>
    <t>Sears, Bon-Ton, Macy's</t>
  </si>
  <si>
    <t>[2020 Q1:] DM: There is talk of a resturant and office space taking over Sears but not confimed yet. || [2019 Q2:] In default: MP began 4/2019; noticed LL                        DM notes:Jun/Jul review-Part of Sears is being used for the Dept. of social services.</t>
  </si>
  <si>
    <t>50% rent (30 days notice)
Termination (31 days after the second 6 month period). Lease terminates 60 days after LL receipt</t>
  </si>
  <si>
    <t>50% min rent plus "Additional Rent" (CAM, etc.)</t>
  </si>
  <si>
    <t>See Notes column.  Many vacancies - 3 anchors all vacant (Sears, Kmart, I believe Macy's or JCP was 3rd anchor - TG)</t>
  </si>
  <si>
    <t>All vacant: Kmart (86,479); Sears (103,296); Macy's (120,000)</t>
  </si>
  <si>
    <t>[2020 Q1:] N/A || [2019 Q2:] Patti's note: "no real anchor stores". Tara's note - there are no open anchors anymore. Aquarium does not count.  In default, but LXD coming up 1/2020, definite close.</t>
  </si>
  <si>
    <t xml:space="preserve"> || Anchor Default discovered Mar. 2019.  MP=1 year.  Since lease expires 1/2020 during MP, can't terminate lease.  Will close at natural exp.
Likely in default. Confirm anchor close date and start MP ASAP
11/27: DM report - Kmart closing, Macy's closed. 0 anchors left once Kmart closes; ~29% vacant (23 out of 79 stores)</t>
  </si>
  <si>
    <t>Boscov</t>
  </si>
  <si>
    <t>Bon-Ton (Closing) (131915), Boscov's (150000), Sears (Closed) (143330)</t>
  </si>
  <si>
    <t>[2020 Q1:]  || [2019 Q2:] NOTE: MC DISCOVERED THAT CO-T LANGUAGE NOT INCLUDED IN 2ND LEASE DATED 07.2014.  WAS INCLUDED IN ORIGINAL LEASE FROM 2004.  NO PROTECTION.</t>
  </si>
  <si>
    <t>No Co-T Clause</t>
  </si>
  <si>
    <t xml:space="preserve">N/A </t>
  </si>
  <si>
    <t>Macy's, Dick's</t>
  </si>
  <si>
    <t>Bergner's (125225), Dick's Sporting Goods (55000), h.h. gregg (Closed) (26535), LA Fitness (35529), Macy's (160374), Sears (Closing) (186282)</t>
  </si>
  <si>
    <t>Bergner's, Sears</t>
  </si>
  <si>
    <t>[2020 Q1:]  || [2019 Q2:] 6/2019: Many of the retailers open weekends only or run scaled-down hours.</t>
  </si>
  <si>
    <t xml:space="preserve">TG 12/2019: Priority during Q1 survey period; per MC, appears to be v close to default. || </t>
  </si>
  <si>
    <t>Dillard's (74053), Goody's (27275), JCPenney (83654), Starplex Cinemas (20257), Vacant (71456), Vacant 2 (34846), Vacant 3 (28044)</t>
  </si>
  <si>
    <t>Sears, Younkers</t>
  </si>
  <si>
    <t xml:space="preserve">[2020 Q1:] Sears has been vacant for ~1 year, mall says tenant will be opening summer 2020; HOM store to replace Younkers (timeline TBD)  || [2019 Q2:] </t>
  </si>
  <si>
    <t>1/2 rent%</t>
  </si>
  <si>
    <t>JCPenney, Macy's</t>
  </si>
  <si>
    <t>Carson's (Closed) (122000), JCPenney (191671), Macy's (242199), Sears (Closing) (221000)</t>
  </si>
  <si>
    <t>Sears, Carson's</t>
  </si>
  <si>
    <t>[2020 Q1:] Dave &amp; Buster's and HomeGoods - both will be connected to Mall - opening end of 2020. Sears box demolished Summer 2019. || [2019 Q2:] Hollister coming soon.</t>
  </si>
  <si>
    <t xml:space="preserve"> || 7/31/18 update: Carson's announced closing 6/26/18.  Once closed, 3 will be left.</t>
  </si>
  <si>
    <t>(1) "Anchor Operating Failure": 
&lt; 2 anchors |OR |
(2) "GLA Op. Failure": &lt; 75% GLA</t>
  </si>
  <si>
    <t>(1) 6 mo. // 24 mo (total)
(2) 10 mo</t>
  </si>
  <si>
    <t>(1) 50% BMR and 50% %rent // Term: 60 d to notify, 30 d to term.
(2) Termination: same as above</t>
  </si>
  <si>
    <t>1/2 rent</t>
  </si>
  <si>
    <t>1310 Empire Mall</t>
  </si>
  <si>
    <t>Dick's, JCPenney, Macy's</t>
  </si>
  <si>
    <t>Dick's Sporting Goods (50300), Gordmans (59000), Hy-Vee (89044), JCPenney (134209), Macy's (100790), Sears (Closing) (100709), T.J.Maxx (25818), Toys R Us (Closed) (30625), Younkers (101151)</t>
  </si>
  <si>
    <t>[4/23/20]: Can we get a site plan that includes SF?? 
*Lease is specific to reference a "Co-Tenancy Exclusion Area" [Exhibit D, 2.23] for measurement of the % GLA occupied; The following are EXCLUDED: (i) Major Occupant Stores, (b) movie theaters ( c) any occupant 15K-40K SF, (d) pad sites, ( e) anything with ONLY an exterior entrance, (f) office, storage, common areas, etc</t>
  </si>
  <si>
    <t>Lease Agreement - 10-25-2010</t>
  </si>
  <si>
    <t>&lt; 3 "Major Occupants" AND &lt;75% of floor area* AND sales &lt;= T6M (from start of MP)</t>
  </si>
  <si>
    <t>30 days to notify, 180 days to terminate</t>
  </si>
  <si>
    <t>Macy's, JCPenney, Dick's</t>
  </si>
  <si>
    <t>Dick's Sporting Goods (50000), DSW Shoe Warehouse (20653), Elder-Beerman (203548), h.h. gregg (Closed) (30625), JCPenney (178686), Macy's (268943), Old Navy (24333), Sears (Closing) (185790), The Room Place (Coming) (0)</t>
  </si>
  <si>
    <t>Macy's, JCPenney</t>
  </si>
  <si>
    <t>Dillard's (187564), JCPenney (100000), Macy's (186978), Sears (Closed) (175595)</t>
  </si>
  <si>
    <t xml:space="preserve">[2020 Q1:] New openings Carter's and PlayLive Nation || [2019 Q2:] </t>
  </si>
  <si>
    <t>&lt; 3 majors AND &lt; than 80% GLA AND  sales below $550 or drop 15%</t>
  </si>
  <si>
    <t>180 days / 12 mo</t>
  </si>
  <si>
    <t>BMR 6% of sales for 12 months, then may terminate on 60 days notice..</t>
  </si>
  <si>
    <t>Macy's, Target</t>
  </si>
  <si>
    <t>Macy's (150000), Target (126000)</t>
  </si>
  <si>
    <t>Sears, Best Buy</t>
  </si>
  <si>
    <t xml:space="preserve">[2020 Q1:] 8 of the spaces non-vacant are not retail spaces.  They are gyms or entertainment uses. || [2019 Q2:] </t>
  </si>
  <si>
    <t xml:space="preserve">Not in violation. Anchor language satisfied, sales threshold language satisfied.  Could possibly be in violation of GLA, but due to sales thresh being satisfied, no co-t violation for GLA || </t>
  </si>
  <si>
    <t>3.01 (d)</t>
  </si>
  <si>
    <t xml:space="preserve">Dick's, JCPenney </t>
  </si>
  <si>
    <t>Dave &amp; Buster's (33144), Dick's Sporting Goods (85000), Field &amp; Stream (55000), JCPenney (128513), Redevelopment (149009), RPM Raceway (52999), Sears (136735)</t>
  </si>
  <si>
    <t xml:space="preserve">Sears, Macy's </t>
  </si>
  <si>
    <t>[2020 Q1:] There are rumors that the University of Rochester is going to take over the Sears wing of the mall and build medical offices. || [2019 Q2:] Sears and Macy's are both the anchors closed. Field and Stream and Lands End stores are located outside the mall.</t>
  </si>
  <si>
    <t>Carson's (Closing) (115960), JCPenney (206967), Macy's (229558), Sears (Closing) (316000)</t>
  </si>
  <si>
    <t>[2020 Q1:] Sears closed 9/2018, Carsons closed 8/2018.  Comedy Club opening Summer 2020. || [2019 Q2:] Hard to tell if I caught all the vacancies, they working hard to mask them….</t>
  </si>
  <si>
    <t xml:space="preserve"> &lt; 3 DS AND &lt;80% GLA excl DS and YC open (DS= &gt;75k sf)</t>
  </si>
  <si>
    <t>6% sales</t>
  </si>
  <si>
    <t>Barnes &amp; Noble (31025), Bergner's (Closed) (128330), JCPenney (93480), Macy's (147632), Sears (114118)</t>
  </si>
  <si>
    <t>Sears, Bergner's</t>
  </si>
  <si>
    <t>[2020 Q1:] Tilt to replace Sears spring 2020 (both levels) &amp; Bergners was replaced by Choice Furniture. Charming Charlie's space to be filled by women's clothing use (name unknown); Charlotte Russe reopening soon in its former location. Sports &amp; More relocating to former Dress Barn. || [2019 Q2:] Tilt to open in former Sears location early 2020.</t>
  </si>
  <si>
    <t xml:space="preserve">(1) &lt; 3 anchors (blds A-D)
OR 
(2) &lt; 75% non-anchor by SF </t>
  </si>
  <si>
    <t>ASAP // 
(1) 24 mo. or (2) 18 mo.</t>
  </si>
  <si>
    <t>Reduced Rent: 6% Gross sales // Termination: 60 days to notify, 60 to terminate</t>
  </si>
  <si>
    <t>720 (anchors)
540 (GLA)</t>
  </si>
  <si>
    <t>Dillard's, Von Maur, JCPenney</t>
  </si>
  <si>
    <t>Dunham's Sports (90000), JCPenney (147039), Jo-Ann Fabric &amp; Craft  (23018), Macy's Home/Children (50341), Macy's Men/Women (85000), Sears (117392), T.J.Maxx (26820), Vintage Stock (46108)</t>
  </si>
  <si>
    <t xml:space="preserve"> || Marc's summary of co-t provision: 3 major occupants closed and less than 70% of the rest.  7/31/18 update: Sears closed 2018. 5 anchors: only Sears closed. Younkers announced closing 6/26/18; store closing 1/31/19, which will leave 3 anchors.</t>
  </si>
  <si>
    <t>Terminate; 30 days to notify, 180 to terminate</t>
  </si>
  <si>
    <t>Macy's and JCPenney</t>
  </si>
  <si>
    <t>H&amp;M (0), Macy's (223818), Sears (Closing) (193834), Vacant (158528)</t>
  </si>
  <si>
    <t>TG 2/11/20: Sears closed 11/10/2019.   In default, Anchors; not in default of GLA provisions, therefore mall not in default ("and").  Only a few small shop vacancies. || 7/31/18 update: Carson's announced closing 6/26/18.  Once closed, 3 will be left.
Sears at 2300 Southlake Mall</t>
  </si>
  <si>
    <t>JCPenney, Kohl's, Boscov</t>
  </si>
  <si>
    <t>Babies R Us (Closed) (0), Bon-Ton (Closed) (178967), Boscov's (226652), JCPenney (243478), Kohl's (92472), Sears (158328)</t>
  </si>
  <si>
    <t>Sears, Bon-Ton</t>
  </si>
  <si>
    <t xml:space="preserve"> || 7/31/18 update: BonTon closed. Leaves 4 anchors.</t>
  </si>
  <si>
    <t>JCPenney &amp; Macy's</t>
  </si>
  <si>
    <t>Bon-Ton (Closed) (99800), JCPenney (126994), Macy's (168341), Old Navy (20257), Sears (200071)</t>
  </si>
  <si>
    <t xml:space="preserve">[2020 Q1:] Bon Ton and Sears closed. Spaces are still empty. 6+ vacancies. Casino scheduled to open late summer.  || [2019 Q2:] </t>
  </si>
  <si>
    <t xml:space="preserve">[5/6/20]: Watch GLA -- we are about halfway there right now at ~35K sf vacant (86%); there are 9 SS stores that are on watch lists and in danger of closing post-covid. That totals 50K+ SF, we would hit target and pay RR asap.
5/4/20: Anchor spaces are outlined in Exhibit A as Bldgs "A-G"; (which only exist on Lower Level); According to lease plan as of today: A=Macy's, B=Live! Casino ("opening 2020"); C=VACANT, D=JCP, E=Macy's (level 1 only), F=H&amp;M (level 2); G=Old Navy (1) </t>
  </si>
  <si>
    <t xml:space="preserve">(1) &lt; 3 anchors (blds A-G)
OR 
(2) &lt; 75% non-anchor by SF </t>
  </si>
  <si>
    <t>Lease silent</t>
  </si>
  <si>
    <t>6% of Gross sales as NNN rent</t>
  </si>
  <si>
    <t>24 mo for anchors
18 mo for SS</t>
  </si>
  <si>
    <t>Carson's (Closing) (128000), JCPenney (151556), Macy's (123500), Sears (Closing) (213412), Toys R Us (Closed) (42963)</t>
  </si>
  <si>
    <t>[2020 Q1:] Carson's closed in 2018; Sears closed 8/2019. || [2019 Q2:] Newly renovated movie theaters.</t>
  </si>
  <si>
    <t xml:space="preserve"> || 11/27: DM - Carson's closed, Sears closing EOY, Remaining anchors (3) - JCP, Macy's, Cinemark
11/2/18: Lease language does not define "Department Stores" and does not specify whether the 80% ("Leaseable Floor Area") excludes them
10/30: Sears will close (leaving Macy's &amp; JC Penny; still a movie theater - down to 2 anchors
7/31/18: Carson's announced closing 6/26/18. (126,365sf) Closing will leave 3 department stores.
Anchors: Macy's, JC Penny, Sears, Carsons</t>
  </si>
  <si>
    <t>Haute City Center (formerly Honey Creek Mall)</t>
  </si>
  <si>
    <t xml:space="preserve">JCPenney &amp; Vendor Village </t>
  </si>
  <si>
    <t>[2020 Q1:] DM Heather: Vendor Village is a flea market, it takes up a vendor space but I would not consider it an anchor || [2019 Q2:] One of the Anchors has been converted into a vintage/Flea market that does addvertise on TV locally.</t>
  </si>
  <si>
    <t>Note: Co-tenancy language deleted for current term (new LXD 1/31/21). Amendment dated 1/15/2020. || 11/27: DM - Sears closed; JCP only remaining anchor
11/2/18: CBL site plan only shows JC Penny and Sears (Google says Sears is closed)
10/31/18: Looks like only 1 of 4 anchors open; check with DM
Macy's closed 2/1/18 per DM.  Not a default until 2 more close. 7/31/18 UPDATE: Carson's anNounced closing 6/26/18. DM reports 73% occupancy. Part of CBL package.  Will default in 18 months.
Anchors: Sears, Carsons, Macy's, JC Penny</t>
  </si>
  <si>
    <t>Suspended</t>
  </si>
  <si>
    <t>Sec. 2.1 (c)</t>
  </si>
  <si>
    <t xml:space="preserve">Reduced Rent: 6% Gross sales // Termination: 60 days to notify, 60 to terminate
</t>
  </si>
  <si>
    <t>Burlington, JCPenney, Dick's</t>
  </si>
  <si>
    <t>Best Buy (20000), Bon-Ton (Closing) (50185), Burlington (82000), Dick's Sporting Goods (52000), Gander Mountain (55000), JCPenney (50185), Sears (82027)</t>
  </si>
  <si>
    <t>[2020 Q1:] Billy Beez, Hobby Lobby and Perfection are coming Spring 2020. Hobby Lobby will be an anchor. || [2019 Q2:] Vacant anchors: Sears &amp; Bon-Ton</t>
  </si>
  <si>
    <t xml:space="preserve">1/27/2020: Hobby Lobby under construction. Looks like Gander Mtn no longer at mall? || Anchors: Dicks, Burlington, Sears, JC Penny
Marc's summary of co-t provision: Fewer than 3 anchors or less than 75% </t>
  </si>
  <si>
    <t>Boscov's, JCPenney, Macy's</t>
  </si>
  <si>
    <t>A.C. Moore (24016), Bon-Ton (Closing) (119815), Boscov's (Coming) (180989), H&amp;M (23269), JCPenney (180256), Macy's (154585), OfficeMax (36426), Ollie's Bargain Outlet (43400), Round 1 Bowling (Coming) (50000), Sears (Closed) (180989), T.J.Maxx (25050)</t>
  </si>
  <si>
    <t xml:space="preserve">[2020 Q1:] Losing older, staple stores. Mall is Approx. 8% vacant. 1  large anchor space still empty. Majority of Mall is non-chain stores with no scheduled openings.  || [2019 Q2:] </t>
  </si>
  <si>
    <t>*[4/23/20]: Anchor: Any T in &gt;45K sf; GLA: any retail tenant EXCL. Old Navy || 7/31/18 update: Bon-Ton closing 6/2018.  Leaves 2 anchors.</t>
  </si>
  <si>
    <t>&lt; 3 anchors AND &lt;80% GLA*</t>
  </si>
  <si>
    <t>(1) 2 mo. / 12 (add'l) months</t>
  </si>
  <si>
    <t>(1) Reduced Rent: 6% of Gross Sales / (2) Termination: 30 days to notify, 30 days to term</t>
  </si>
  <si>
    <t>6% Gross</t>
  </si>
  <si>
    <t>Dave &amp; Busters/Total Wine, Dick's, Von Maur, JCP, Forever 21, H&amp;M</t>
  </si>
  <si>
    <t>Boston Store (153760), Dick's Sporting Goods (66000), JCPenney (189106), Sears (113503), Toys R Us (Closed) (0)</t>
  </si>
  <si>
    <t>Sears, Boston Store</t>
  </si>
  <si>
    <t>[2020 Q1:] Sears closed January 2019. Boston closed August 2018.    || [2019 Q2:] This center also has Dave &amp; Buster's</t>
  </si>
  <si>
    <t>[4/23/20]: A=Dave&amp;Busters/Total Wine (demised); B=Dicks; C=Von Maur; D=JCP E=Forever 21; F=H&amp;M
TG Note 1/9/20: "Anchors" incl Bldgs A-F.  Only 1 vacancy - Bldg C (former Boston).  || 7/31/18 update: Boston Store Closed. 3 remaining.</t>
  </si>
  <si>
    <t xml:space="preserve">(1) &lt; 3 anchors (blds A-F)
OR 
(2) &lt; 75% non-anchor by SF </t>
  </si>
  <si>
    <t>Boston Store (104565), Dick's Sporting Goods (Coming) (0), JCPenney (175876), Kohl's (85247), Macy's (150000), Sears (Closed) (214700)</t>
  </si>
  <si>
    <t>Boston Store, Kohl's</t>
  </si>
  <si>
    <t xml:space="preserve">[2020 Q1:] Boston Stores closed 10/2018, Kohls 8/2018. Boston store under construction; mall has not communicated what is being built. || [2019 Q2:] </t>
  </si>
  <si>
    <t>5/11/20: There are 2 vacant anchor spaces out of 5 -- The Dick's space looks to be shared with TJX; if they EACH have &gt;20K sf then Simon may make case that they're not in default - need SF! 
[5/1/20]: *Major Tenant = "A single tenant operating under 1 trade name occup. At least 20K contiguous SF" || Marc's summary of co-t provision: fewer than 4 majors or less than 75%.  7/31/18 update: Boston store closed 6/20/18.  Four anchors remaining.</t>
  </si>
  <si>
    <t>&lt; 4 Major Tenants OR &lt; 75% GLA |AND| GS are -15% YoY</t>
  </si>
  <si>
    <t>12 mo / 12 mo</t>
  </si>
  <si>
    <t>RR: 6% GS for BMR only; Terminate upon 120 days notice given w/in 60 days</t>
  </si>
  <si>
    <t>6% GS as BMR and % rent only</t>
  </si>
  <si>
    <t xml:space="preserve">Dillard's, JCPenney, Dick's, Macy's, AMC </t>
  </si>
  <si>
    <t>Dick's Sporting Goods (70000), Dillard's (212706), Forever 21 (83232), JCPenney (160173), Macy's (200000), Sears (109416)</t>
  </si>
  <si>
    <t>Sears, Forever 21</t>
  </si>
  <si>
    <t xml:space="preserve">[2020 Q1:] Sears closed July 2019.  (DM to confirm when F21 closed wk of 3/9/onsite) || [2019 Q2:] </t>
  </si>
  <si>
    <t>6 full cal mos/12 full cal mos</t>
  </si>
  <si>
    <t xml:space="preserve">6% GS/terminate lease w/180 days' notice given within 30 days after end of 12 full cal mo MP. </t>
  </si>
  <si>
    <t>JCPenney, Old Navy</t>
  </si>
  <si>
    <t>JCPenney 50,845; vacant: 59,860, 102,615</t>
  </si>
  <si>
    <t xml:space="preserve">[2020 Q1:] Pending Closure - KO || [2019 Q2:] </t>
  </si>
  <si>
    <t>Currently ~78% occupied per 8/2 review.  Spirit Halloween to operate for 8/15ish through 11/1 in old Sears box.  Mall shop ~78.7% occupied.  Thresh=75% || 11/30: DM report-Sears closed;
10/30/18: Sears closing
7/31/18 update: Bon-Ton announced closing 6/26/18. Will leave 2 anchors.  We are currently on rent relief.
Anchors (3): The Bon-Ton, Sears, JC Penny
GLA: 432,931</t>
  </si>
  <si>
    <t>Store Exit</t>
  </si>
  <si>
    <t>Close (KO)</t>
  </si>
  <si>
    <t>AMC Theatres (54000), Carson's (Closed) (112121), Dave &amp; Buster's (42000), JCPenney (196224), Macy's (227432), Sears (Closed) (229606)</t>
  </si>
  <si>
    <t>[2020 Q1:] N/A || [2019 Q2:] The mall is going throug major renovation Hawthorn 2.0, lots of new coming. Park like space in center court  with cofee space and water fountain, etc.  Empty anchors will be indoor and outdooe shopping space.</t>
  </si>
  <si>
    <t xml:space="preserve"> || 7/31/18 update: Sears closed 6/24/18. 3 remaining. Carson's announced closing 6/26/18; when closed 2 remaining anchors. Possible default 6 mos after closure.</t>
  </si>
  <si>
    <t>Boscov's, JCPenney</t>
  </si>
  <si>
    <t>Bon-Ton (Closing) (81216), Boscov's (150000), JCPenney (101136), Sears (Closing) (125824)</t>
  </si>
  <si>
    <t>[2020 Q1:] Pending Closure - LXD || [2019 Q2:] 9 of the vacant units are used for storage and events. Kohl's is projected to fill the 3rd anchor spot (upper level); Dunham's is projected to fill the 3rd anchor spot (lower level)</t>
  </si>
  <si>
    <t xml:space="preserve"> || 7/31/18 update: Bon-Ton closed; leaves 3 anchors.</t>
  </si>
  <si>
    <t>Less than 1 dept store OR &lt;75% GLA</t>
  </si>
  <si>
    <t>Termination effective 180 days after notice</t>
  </si>
  <si>
    <t xml:space="preserve">JCPenney, Cinemark, Dick's Sporting Goods </t>
  </si>
  <si>
    <t>Best Buy (35873), Cinemark Theatres (34709), Dick's Sporting Goods (50000), Elder-Beerman (52000), JCPenney (51282), Sears (Closed) (53006), Vacant (30659)</t>
  </si>
  <si>
    <t>[2020 Q1:] N/A || [2019 Q2:] Some of the vacant spaces are in the food court.</t>
  </si>
  <si>
    <t xml:space="preserve"> || DM reports Sears closed 7/25/17.  7/31/18 update: Elder Beerman close 6/2018. Require 1 more anchor to close.</t>
  </si>
  <si>
    <t>Closure (LXD)</t>
  </si>
  <si>
    <t>Bob's Discount Furniture (30350), Burlington (79669), Dick's Sporting Goods (50000), DSW Shoe Warehouse (25000), Greetings and Readings (29138), Marshalls (27000), Regal Cinemas (48000), Sears (158910), Wegmans (140000)</t>
  </si>
  <si>
    <t>Dicks, Burlington</t>
  </si>
  <si>
    <t>Less than 75% of GLA OR Burlington or Dick's vacant</t>
  </si>
  <si>
    <t>ASAP / 6 mo.</t>
  </si>
  <si>
    <t>Pay 50% of BMR for 6 months then terminate on 30 days notice</t>
  </si>
  <si>
    <t>50% of BMR</t>
  </si>
  <si>
    <t>JCPenney, Macy's, Scheels, Target</t>
  </si>
  <si>
    <t>JCPenney (83992), Macy's (168800), Scheels All Sports (93723), Sears (127606), Target (100750), Younkers (Closing) (113766)</t>
  </si>
  <si>
    <t xml:space="preserve">[2020 Q1:] Lush - opening soon (2020) || [2019 Q2:] </t>
  </si>
  <si>
    <t>[4/21/20]: Co-T language AMENDED in [Extension and Third Amendment to Lease (01-23-2020) - page 1, Section 5] and SUSPENDED through the extension term (2/1/20 - 1/31/22)</t>
  </si>
  <si>
    <t>Lease 06-05-2012</t>
  </si>
  <si>
    <t>&lt; 75% GLA</t>
  </si>
  <si>
    <t>10 mo</t>
  </si>
  <si>
    <t>Terminate - notice w/in 60 days, 30 days to term</t>
  </si>
  <si>
    <t>Marshalls, Target, Kohls</t>
  </si>
  <si>
    <t>2nd &amp; Charles (16452), Best Buy (34147), Burlington (39427), Dick's Sporting Goods (45033), h.h. gregg (Closed) (24016), Kohl's (98037), Marshalls (30337), Michaels (28007), Party City (12213), Petco (12494), Target (117000), Tuesday Morning (10690), ULTA Beauty (11811), Vacant (24239)</t>
  </si>
  <si>
    <t>Lease Plan as of 5/13/20</t>
  </si>
  <si>
    <t>Specific Tenants</t>
  </si>
  <si>
    <t>Any 2 named Anchors (Marshalls, Kohl's, Target)</t>
  </si>
  <si>
    <t>Terminate lease with 30 days notice w/in 30 days</t>
  </si>
  <si>
    <t>Dick's, Macy's, Sears, JCPenney</t>
  </si>
  <si>
    <t>Dick's Sporting Goods (45000), JCPenney (125000), LA Fitness (45585), Lord &amp; Taylor (125000), Macy's (180000), Nordstrom (144000), Sears (150000)</t>
  </si>
  <si>
    <t>Lord &amp; Taylor, Nordstrom</t>
  </si>
  <si>
    <t xml:space="preserve">Lord &amp; Taylor closed sometime in January 2020. Nordstrom, 6/30/2017. || </t>
  </si>
  <si>
    <t>Cant find the language -- only opening co-t</t>
  </si>
  <si>
    <t>Macy's, JCPenney, Lord &amp; Taylor</t>
  </si>
  <si>
    <t>Dick's Sporting Goods (55000), JCPenney (137000), Lord &amp; Taylor (80000), Macy's (240000), Primark (71500), Sears (107000), XXI Forever (75000)</t>
  </si>
  <si>
    <t>[2020 Q1:] Sears closing 02/16/20; Forever 21 closed UL &amp; LL January 2020; Dick's taking Forever 21 UL location late spring/summer. Two closed restaraunts: Red Robin, Ruby Tuesday (LL). || [2019 Q2:] Food court is full.  Top Floor of Forever 21 is vacant. They downsized from 2 floors to 1.</t>
  </si>
  <si>
    <t>5 Major occupant speaces outlined in lease</t>
  </si>
  <si>
    <t>Lease Agreement- 12-03-2008</t>
  </si>
  <si>
    <t>&lt; 3 Major Occs AND &lt; 65% of GLA AND Rev has decreased comp. to T6M</t>
  </si>
  <si>
    <t>Terminate in 180 days by giving notice within 30 days</t>
  </si>
  <si>
    <t>Target &amp; Wegmans</t>
  </si>
  <si>
    <t>Babies R Us (Closed) (37259), Best Buy (58420), buybuy BABY (28028), Dick's Sporting Goods (46800), HomeGoods (27040), Michaels (23972), PetSmart (23124), Raymour &amp; Flanigan (37259), Sam's Club (Closed) (136201), Target (126227), The Home Depot (108566), Vacant (86584), Walmart (136940), Wegmans (117457)</t>
  </si>
  <si>
    <t>Sam's Club</t>
  </si>
  <si>
    <t>[2020 Q1:] Sam's Club closed end of January 2018 || [2019 Q2:] This is just the "strip" that the store is located in. The entire mall complex is very spread out.</t>
  </si>
  <si>
    <t>[4/28/20]: "Major Tenants"= Target (unit 16) &amp; Wegman's (unit 20) (or replacements in same spaces); "Co-Tenants Premises" (others)=Linens n Things (#8, in "Park"), Babies R Us (#24; Phase 3); Michael's (#18 in "Pavillion")</t>
  </si>
  <si>
    <t>IV (Rent) C</t>
  </si>
  <si>
    <t>Both Major Tenants close [Target &amp; Wegman's] || OR || 1 MT and another of "Co-Tenants"* (and replacements are &lt;75% of vacant space)</t>
  </si>
  <si>
    <t>12 mo.</t>
  </si>
  <si>
    <t>Reduced Rent: 50% of Min. Rent</t>
  </si>
  <si>
    <t>Upon Request of either party</t>
  </si>
  <si>
    <t>2800 N Main Street</t>
  </si>
  <si>
    <t>C-</t>
  </si>
  <si>
    <t>24 Hour Fitness (50000), JCPenney (142500), Macy's (367500), Nordstrom (Closed) (150500), Round 1 Bowling/Amusement (40000)</t>
  </si>
  <si>
    <t>Lease 07-06-12</t>
  </si>
  <si>
    <t xml:space="preserve">3 Dept Stores (1 of which must be DS closest to YC store) AND 80% excl DS and YC </t>
  </si>
  <si>
    <t>180 days/9 months (total, not additional)</t>
  </si>
  <si>
    <t xml:space="preserve">"Alt Rent"=6% of Gross Sales/terminate lease  </t>
  </si>
  <si>
    <t>6% GS</t>
  </si>
  <si>
    <t>Dillard’s, JCPenney, Macy’s and Dick’s</t>
  </si>
  <si>
    <t>Dick's Sporting Goods (45000), Dillard's (219162), JCPenney (125198), Macy's (160000), Regal 20 Cinemas (51000), Sears (Closing) (132588)</t>
  </si>
  <si>
    <t>Sears</t>
  </si>
  <si>
    <t xml:space="preserve">[2020 Q1:]  || [2019 Q2:] Note: Co-T language deleted in amendment Nov. 2018. Sears is the anchor that is closed.
0f the 110 non anchor units, included in that count are restaurants and service units such as Massage Envy, Atomic Tatoos and the Paul Mitchell School. Additionally there is a Regal Cinema at the mall. 
</t>
  </si>
  <si>
    <t xml:space="preserve"> || NOTE: Co-T language deleted for term 2/1/20-1/31/21.7/31/18: Sears closed, which is Not yet a default.  Lease exp 1/31/19, @ lease for short term extension thru 1/31/2020.
Anchors: Sears, </t>
  </si>
  <si>
    <t>Par 15 of Lease Addendum</t>
  </si>
  <si>
    <t>Dillard's, Scheel's, Century Theater</t>
  </si>
  <si>
    <t>Century Theatres (69914), Costco (141000), Dillard's (197760), Scheels All Sports (122025), Younkers (152000)</t>
  </si>
  <si>
    <t>Younkers</t>
  </si>
  <si>
    <t xml:space="preserve">[2020 Q1:] Rumors about Dave &amp; Buster's moving into the upper level of old Younkers location - timeline TBD. According to news reports, Von Maur planning to open in Younkers in 2022; however, VM may build space in parking lot instead.   || [2019 Q2:] </t>
  </si>
  <si>
    <t xml:space="preserve"> || Anchors: Dillards, Scheels
GLA: 1,354,772
7/31/18 update: Younkers announced closing 6/26/18; closing will leave 2 anchors. 10/18: DM reported back in Aug that Younkers had closed.</t>
  </si>
  <si>
    <t xml:space="preserve">Dick's, Macy's, JCPenney, Best Buy </t>
  </si>
  <si>
    <t>Best Buy (41000), JCPenney (101388), Macy's (165000)</t>
  </si>
  <si>
    <t xml:space="preserve">[2020 Q1:] Dave &amp; Buster's to open ~March 2020.  Active renovation in the mall with new construction which has made inviting areas to gather and draw people into the center. || [2019 Q2:] </t>
  </si>
  <si>
    <t>4/13/2020: Seritage subleasing to D&amp;B - former Sears space.  Location was scheduled to open Q1 2020.  Did not open prior to Covid-19 shutdown. TG || 11/27: DM reports anchors: Best Buy, JCP, Macy's, 100% leased
Anchors: Sears, Macy's, JC Penny, Best Buy, Ulta, Old Navy
GLA (costar) 405,723</t>
  </si>
  <si>
    <t>100+</t>
  </si>
  <si>
    <t>approx 15%</t>
  </si>
  <si>
    <t>Macy's, Dick's, JCPenney</t>
  </si>
  <si>
    <t>Cinemark Theatres (48531), Dick's Sporting Goods (54379), JCPenney (110000), Macy's (240526)</t>
  </si>
  <si>
    <t>[2020 Q1:] Majority of tenants are non-chain stores. No scheduled new openings at this time. Hollister closed Jan. 2020. || [2019 Q2:] New store coming in: Sisterz Boutique</t>
  </si>
  <si>
    <t>Lease Modification and Extension Agreement 03-29-2011</t>
  </si>
  <si>
    <t xml:space="preserve">(1) &lt; 2 anchors (blds A-D)
OR 
(2) &lt; 75% non-anchor by SF </t>
  </si>
  <si>
    <t>JCPenney, Dillard's, Macy's</t>
  </si>
  <si>
    <t>Dillard's (224504), JCPenney (164325), Macy's (236489), Sears (158625)</t>
  </si>
  <si>
    <t>[2020 Q1:] Sears closed March 2019. 3 vacancies on lower wing by Sears box; H&amp;M opened a large store. There are 4 empty spaces that were restaurants.  || [2019 Q2:] New tenants are coming into the mall, and the 8 vacant spaces reported are not leased.</t>
  </si>
  <si>
    <t>Anchor: Defined as "Buildings A, B, C, &amp; D (or their retail replacements)"</t>
  </si>
  <si>
    <t>Gummer Group</t>
  </si>
  <si>
    <t>Sears, Macy's, JCPenney</t>
  </si>
  <si>
    <t>JCPenney (133000), Macy's (267000), Sears (201000)</t>
  </si>
  <si>
    <t>Macy's (2nd)</t>
  </si>
  <si>
    <t>&lt;2 Major Tenants OR &lt;75% excl Majors &amp; YC AND GS &lt;/= $600k or decl. 15% 12 mo LFL</t>
  </si>
  <si>
    <t xml:space="preserve">6 months </t>
  </si>
  <si>
    <t xml:space="preserve">Notice LL of condition &amp; sales decl., terminate lease w/180 days notice w/in 60 days of end of MP.  </t>
  </si>
  <si>
    <t>Macy's</t>
  </si>
  <si>
    <t>Macy's (182000), Macy's Furniture Gallery (24000), Sears (136000), Shoe Dept. Encore (22240)</t>
  </si>
  <si>
    <t xml:space="preserve">[2020 Q1:] Sears closed February 2020 || [2019 Q2:] </t>
  </si>
  <si>
    <t xml:space="preserve">(1) &lt; 2 anchors 
OR 
(2) &lt; 75% non-anchor by SF </t>
  </si>
  <si>
    <t>Macy's/Macy's Men &amp; Children, JCPenney</t>
  </si>
  <si>
    <t>JCPenney (82531), Macy's (59919), Macy's II (77336), Sears (Closing) (130484)</t>
  </si>
  <si>
    <t>[2020 Q1:] Food court has 7 spaces - 3 are open || [2019 Q2:] Sears is vacant.</t>
  </si>
  <si>
    <t>Shopping Center Lease - 10-24-2012</t>
  </si>
  <si>
    <t>&lt; 2 Anchors AND less than 80% GLA |AND| 15% sales decline (MP vs. TTM from start of MP) [AND (for Termination), each mo. of RR period MUST be 15% or more LOWER LFL]</t>
  </si>
  <si>
    <t>6 mo. / 18 mo.</t>
  </si>
  <si>
    <t>RR: 50% of BMR / 60 days to notify, 90 days to terminate</t>
  </si>
  <si>
    <t>50% BMR</t>
  </si>
  <si>
    <t>AMC 8 Theatres (25386), JCPenney (145824), Macy's (150000), Old Navy (18500), Sears (158563), Tilt Studio (22700)</t>
  </si>
  <si>
    <t>[2020 Q1:] Recent closures include PacSun, Motherhood Maternity, Kitchen Collection. || [2019 Q2:] Sears closed 3/1/2019.</t>
  </si>
  <si>
    <t>&lt; 2 Dept stores OR &lt; 80% of GLA</t>
  </si>
  <si>
    <t>Termination on 30 days notice.</t>
  </si>
  <si>
    <t>JCPenney, Dick's, Burlington</t>
  </si>
  <si>
    <t xml:space="preserve">[2020 Q1:] Sears leased, tenant not disclosed. 5 restaurants- 2 open and 3 vacant, 1 (unknown) opening late 2020. || [2019 Q2:] </t>
  </si>
  <si>
    <t>9/18/19: requested tenant roll from LL 6/25/19: Mall in default (mall shop).  MP = 12 months.  Lease expires 7/31/2020.  -tg 7/25/19: Notes from RM in financial dashboard don't make sense - retain? || Store set to close July 2020</t>
  </si>
  <si>
    <t>&lt;2 Dept. Stores OR &lt;70% excl YC/Quasi Maj/Dept Stores</t>
  </si>
  <si>
    <t>Burlington, Dick's, Macy's, Boscov's</t>
  </si>
  <si>
    <t>Boscov's (140000), Dick's Sporting Goods (47974), Macy's (140000), Regal Cinemas (72579), Sears (132304), Vacant (85112)</t>
  </si>
  <si>
    <t xml:space="preserve">[2020 Q1:] Sears closed March 2019. Macy's closing early 2020. || [2019 Q2:] </t>
  </si>
  <si>
    <t>Macy's (195,887)/JCP (130,096)/Vacant (122,325 - Sears?)</t>
  </si>
  <si>
    <t>Macy's, Dicks', Target</t>
  </si>
  <si>
    <t>Dick's Sporting Goods (31500), Macy's (255725), Macy's Furniture Gallery (20665), Sears (Closing) (146000), Target (128000)</t>
  </si>
  <si>
    <t>[2020 Q1:] Sears closed in 2019 and still empty. Approx. 4 open spaces &amp; 2 stores actively in liquidation.  || [2019 Q2:] 2019 store openings: Old Navy, American Eagle.</t>
  </si>
  <si>
    <t xml:space="preserve"> || 7/31/18 update:  Sears closed 2018.Two remaining.  Will be a default if less than 2 anchors open and operating.
Anchors: Macy's, Target, Sears</t>
  </si>
  <si>
    <t>Dick's Sporting Goods (50000), H&amp;M (31309), Macy's (119894), Sears (Closing) (155365)</t>
  </si>
  <si>
    <t xml:space="preserve">[2020 Q1:] Sears closed mid-2019.  24 Hour Fitness will be opening ~ 3/14/2020 - need to find out if gym will be taking both floors of Sears box. || [2019 Q2:] Many tenants are temps. Building 24 hr fitness center in former Sears box. </t>
  </si>
  <si>
    <t>Lease- 06-11-2012</t>
  </si>
  <si>
    <t>&lt;2 Major Tenants AND &lt;70% GLA excl YC, AND sales for MP decline 15% YoY</t>
  </si>
  <si>
    <t>6% gross sales/Terminate at any time during alternate rent period with 60 days notice</t>
  </si>
  <si>
    <t>70+</t>
  </si>
  <si>
    <t>Boscov's, Dick's, JCPenney &amp; U-Haul Showroom</t>
  </si>
  <si>
    <t>Boscov's (194498), Dick's Sporting Goods (45400), JCPenney (126010), Macy's (Closed) (204770), Planet Fitness (18000), Sears (Closed) (190759)</t>
  </si>
  <si>
    <t xml:space="preserve">[2020 Q1:] Recent closures include Macy's, Sears, Hot Topic.  U-Haul purchased Macy's space and has converted it to rentable storage units. Majority of mall is non-chain stores. Strip mall built in Mall parking lot, some chain stores are moving there.  || [2019 Q2:] </t>
  </si>
  <si>
    <t>4/6/2020: Note that GLA includes owned pads/outparcels.  Not in default, should consider exit @ LXD.  9/18/19: requested tenant roll from LL.Not in default - yet - continue to monitor - TG. || 1/21/20: Pier 1 in another center</t>
  </si>
  <si>
    <t>Target</t>
  </si>
  <si>
    <t>Carson's</t>
  </si>
  <si>
    <t xml:space="preserve">[2020 Q1:] DM: outside lifestyle shopping added on as well.  || [2019 Q2:] </t>
  </si>
  <si>
    <t xml:space="preserve"> || 1/21/20: Pier 1 in Best Buy-anchored power strip adjacent to the mall; separate</t>
  </si>
  <si>
    <t>Termination - 180 days notice within 60 days after exp of MP</t>
  </si>
  <si>
    <t>??</t>
  </si>
  <si>
    <t>JCPenney, Macy's, Primark</t>
  </si>
  <si>
    <t>AMC Theatres (Coming) (45000), Babies R Us (Closed) (0), Barnes &amp; Noble (20114), Dave &amp; Buster's (40000), JCPenney (177410), Macy's (239512), Primark (0), Sears (190441), Zara (40000)</t>
  </si>
  <si>
    <t>[2020 Q1:] Well-leased mall. || [2019 Q2:] Sears is going out of business. Closing date unknown.</t>
  </si>
  <si>
    <t>&lt; 2 anchors 
OR
&lt; 75% GLA</t>
  </si>
  <si>
    <t>ANCHORS: 6 months / 24 months
GLA: 10 months</t>
  </si>
  <si>
    <t>ANCHORS: Reduced Rent / Termination 50% rent / 60 days to notify, 30 days to terminate
GLA: Termination / 60 days to notify, 30 days to terminate</t>
  </si>
  <si>
    <t>JCPenney, Dillard's, Women's Belk,  Men's Belk</t>
  </si>
  <si>
    <t>Belk (162885), Belk Home/Children (144000), Dillard's (233094), JCPenney (147282), Sears (Closing) (182140)</t>
  </si>
  <si>
    <t xml:space="preserve">[2020 Q1:] Sears space is being torn down, unsure what is going in the space. || [2019 Q2:] Sears is vacant. </t>
  </si>
  <si>
    <t xml:space="preserve">[5/1/20]: **Lease Sectoin 24.22(e) clearly states: "IF EITHER CONDITION CONTINUES TO EXIST…" which possibly means that RR is dependent on all 3 conditions being met, but termination MP is more lax?
1/27/2020:5, not 4 anchors as previously reported.  || </t>
  </si>
  <si>
    <t>&lt; 2 Major Tenants AND &lt; 80% of GLA |AND| GS -15% YoY</t>
  </si>
  <si>
    <t>RR: 6% GS / Terminate** upon 120 notice w/in 60 days</t>
  </si>
  <si>
    <t>JCPenney (151792), Macy's (120973), Sears (143853)</t>
  </si>
  <si>
    <t xml:space="preserve">[2020 Q1:] Sears closed October 2019.   || [2019 Q2:] </t>
  </si>
  <si>
    <t>2.1 B</t>
  </si>
  <si>
    <t>Did we send notice??</t>
  </si>
  <si>
    <t>Anchors - 720
GLA -540</t>
  </si>
  <si>
    <t>Nordstrom, JCPenney, Dick's</t>
  </si>
  <si>
    <t>Dick's Sporting Goods (78990), JCPenney (121106), Lord &amp; Taylor (121341), Macy's (162990), Sears (Closing) (24010)</t>
  </si>
  <si>
    <t xml:space="preserve">[2020 Q1:] Dick's Sporting Goods now occupies upper level of former Sears box.  Lower level vacant. || [2019 Q2:] Anchor vacancy: Sears </t>
  </si>
  <si>
    <t xml:space="preserve"> || Anchors: Macy's, Lord &amp; Taylor, JC Penny, Sears
GLA (costar): 738,392</t>
  </si>
  <si>
    <t>Dave &amp; Buster's (41996), Dick's Sporting Goods (0), Dillard's (299691), Field &amp; Stream (0), Forever 21 (81722), JCPenney (96605), Macy's (254000), Sears (167250), Star Cinema Grill (42147)</t>
  </si>
  <si>
    <t>[4/21/20]: Co-T lang has "Vitiaing Notice" provision--LL has to send T notice that a "suitable replacement" is taking over anchor space; ANCHOR: "…an anchor shall be a T that operates under 1 trade name &amp; occ. &gt; 50K SF of contiguous space in SC"</t>
  </si>
  <si>
    <t>Macy's, Macy's Home, JCPenney</t>
  </si>
  <si>
    <t>JCPenney (138562), Macy's (147394), Macy's Home Store (112146), Sears (Closing) (154305)</t>
  </si>
  <si>
    <t xml:space="preserve">[2020 Q1:] Sears closed November 2018- no new tenant lined up yet. || [2019 Q2:] </t>
  </si>
  <si>
    <t>4/17/20: due to amount of remaining term, will not formally "watch" center, but SS vacancy data may be useful during '20 negot. stage for B'field pkg. || 11/27: DM reports Sears closing soon
Approx # of stores: 86; # of vacancies: 19 -- approx 22% (no Co-T conditions for GLA)
Anchors: JCP, Macy's, Macy's Home, Sears</t>
  </si>
  <si>
    <t>(1) &lt; 3 anchors OR (2) &lt; 80% of other</t>
  </si>
  <si>
    <t>(1) 6 mo/
24 months. 
(2) 10 mo</t>
  </si>
  <si>
    <t>(1) Reduced Rent / Termination
50% Rent / 60 days to Notify, 30 days to term
(2) Term w/ 30 days</t>
  </si>
  <si>
    <t>55+ 8 food</t>
  </si>
  <si>
    <t>JCPenney, Dillard's</t>
  </si>
  <si>
    <t>Belk (175512), Dillard's (159000), JCPenney (112200), Sears (Closing) (187027)</t>
  </si>
  <si>
    <t xml:space="preserve">[2020 Q1:] Mall is undergoing huge remodel.  Sears wing demo'd - replacing with Dick's. Redeveloping - adding shopping/dining on exterior of mall.  
 || [2019 Q2:] Not so great mall in terms of appearance- but strong business for us that is only increasing in this center. The relatively new Mayfair Mall was the great hope- but many closing there as well and difficult to navigate. Additional notes from Clay:  Demo on Sears wing will begin in July '19, Dicks and "lots" of restaurants will be opening in the mall.  </t>
  </si>
  <si>
    <t>4/15/20: Demo on ctr began 10/2019; construction ongoing.  New tenant announcements (Lidl, Dick's,Ulta, 5 Below, a few restaurants). Keeping on Watch List, will monitor progress/vacancy post C-19. || 12/2019: High vacancy, but mall under redev.  Suggest asking LL about status of redev.</t>
  </si>
  <si>
    <t xml:space="preserve">Macy's, JCPenney, Dick's </t>
  </si>
  <si>
    <t>Bergner's (Closed) (154302), Dick's Sporting Goods (50295), Field &amp; Stream (50000), Golf Galaxy (0), Gordmans (), JCPenney (80532), Kohl's (0), Macy's (149980)</t>
  </si>
  <si>
    <t>Bergner's</t>
  </si>
  <si>
    <t>[2020 Q1:] Costco to be built spring 2020, will not have mall entrance; outside entrance only (Bergner's to be demo'd). || [2019 Q2:]  6/2019: Anchor vacancy: Bergner's.   It will supposedly be torn down and replaced with Costco; however, it will not connect to the mall.</t>
  </si>
  <si>
    <t>4/16/20: Reviewed language/LP. Not in default due to "and" language.  12/2019: Needs DM walk through to determine SS vacancies (MC). ||7/31/18 update: Bergmans closed 6/26/18; 4 anchors to remain.</t>
  </si>
  <si>
    <t>&lt;3 anchors AND &lt; 80% GLA and sales decline of 15%</t>
  </si>
  <si>
    <t>Pay 6% as BMT for 12 months.  No termination right, but it appears one was intended and left out in error.</t>
  </si>
  <si>
    <t>Macy's, Dillards, JCP, Belk</t>
  </si>
  <si>
    <t>Belk (235839), Dave &amp; Buster's (2019) (30000), Dillard's (143000), Encore Shoes (23506), JCPenney (187511), Macy's (150447), Sears (174643)</t>
  </si>
  <si>
    <t>[2020 Q1:] Pending closure: Macy's.  Mall is "split" and must go through JCP to reach other side. Once Macy's closes, anchors on both ends of mall will be vacant. || [2019 Q2:] Great location when it was moved- steady and stable in market. Of the 129 stores, 11 are "locals"</t>
  </si>
  <si>
    <t>2.1 D</t>
  </si>
  <si>
    <t xml:space="preserve">(1) &lt; 3 anchors (blds A-E)
OR 
(2) &lt; 75% non-anchor by SF </t>
  </si>
  <si>
    <t>JCPenny,  Dillard's, Belk</t>
  </si>
  <si>
    <t>Barnes &amp; Noble (40000), Belk (156000), Dillard's (92484), Dillard's 2 (122820), JCPenney (130500), Sears (Closed) (221448)</t>
  </si>
  <si>
    <t>[2020 Q1:]  || [2019 Q2:] Currently open: 3 Massage "stores", 3 Cell phone providers, 1 Avis car rental, 1 Laser Clinic, 1 MDTMT non-profit office, 1 Gymnastic/Daycare, and 4 odd ball stores that occupy spaces (I call them fillers)</t>
  </si>
  <si>
    <t>[4/24/20]: Based on review of Site Plan against Exhibit A of Lease buildings/tenants as follows: A=JCP; B=Belk; C=Vacant; D=Dillards (men, kids, home); E=Dillards (women)</t>
  </si>
  <si>
    <t>Rider B</t>
  </si>
  <si>
    <t xml:space="preserve">(1) &lt; 3 anchors *(blds A-E)
AND 
(2) &lt; 70% non-anchor by SF </t>
  </si>
  <si>
    <t>ASAP</t>
  </si>
  <si>
    <t>Reduced Rent: 6% Gross sales</t>
  </si>
  <si>
    <t>Macy's, Belk &amp; JCPenney</t>
  </si>
  <si>
    <t>Belk (163947), JCPenney (166883), Macy's (132408), Office Depot (34502), Sears (Closing) (219382)</t>
  </si>
  <si>
    <t xml:space="preserve">[2020 Q1:] Sears wing being completely redeveloped w/entertainment &amp; restaurant concepts.  About 1/4 of mall parking closed for construction. || [2019 Q2:] Of the 66 stores- there are only 6 that are "locals" - very busy mall in huge military town for built in audience. </t>
  </si>
  <si>
    <t>Par D</t>
  </si>
  <si>
    <t xml:space="preserve">(1) &lt; 3 anchors 
OR 
(2) &lt; 75% non-anchor by SF </t>
  </si>
  <si>
    <t>226 Greece Ridge Center Drive</t>
  </si>
  <si>
    <t>Macy's, JCPenney, Dick's, Target (pad)</t>
  </si>
  <si>
    <t>Bed Bath &amp; Beyond (34850), Burlington (71484), Dick's Sporting Goods (57600), JCPenney (160292), Macy's (115669), Macy's Home Store (41976), Marshalls (32074), Regal Cinemas (60265), Sears (128513), Target (124250), Vacant (75363), Vacant 2 (34112)</t>
  </si>
  <si>
    <t xml:space="preserve">4/23/20: EK completed lineup; not in default of anchor provision, ~87% SS. ll 4/9/2020: DM reported only 6 SS &amp; 1 anchor vacancy.  In March fleet review RM stated that there are multiple vacancies &amp; that mkt is saturated. || </t>
  </si>
  <si>
    <t>(1) &lt;3 Anchors OR (2) &lt;70% open in enclosed mall</t>
  </si>
  <si>
    <t>(1) 18 mo. OR (2) 12 mo</t>
  </si>
  <si>
    <t>Notice LL of Failure, pay 6% GS/"cease operations" OR term lease w/90 days' written notice</t>
  </si>
  <si>
    <t>Must send notice</t>
  </si>
  <si>
    <t>YES</t>
  </si>
  <si>
    <t>615 Huntington Mall</t>
  </si>
  <si>
    <t>Macy's, Dick's, JCPenney, TJMaxx/HomeGoods, Cinemark</t>
  </si>
  <si>
    <t>Babies R Us/Toys R Us (Closed) (33000), Best Buy (36354), Cinemark Theatres (54118), Dick's Sporting Goods (57117), Field &amp; Stream (50000), Forever 21 (21474), JCPenney (158511), Kohl's (80684), Lowe's (120000), Macy's (159022), Michaels (36822), Ollie's Bargain Outlet (29693), Sears (230793)</t>
  </si>
  <si>
    <t xml:space="preserve">[2020 Q1:] Versona opening in former Charming Charlie's space March 2020; BBW will occupy 4 vacant spaces, will open September 2020. || [2019 Q2:] </t>
  </si>
  <si>
    <t>4/22/20: Not in default due to "AND" language.  1/22/20: Note for Feb '20 survey-DM marked 4 anchors and 4 vacant.  This is not the case.  A/o 1/22, 1 vacant anchor (Sears) -closed late October 2019 || Anchors= operating under 1 trade name and occ. &gt; 45K sf</t>
  </si>
  <si>
    <t>&lt; 3 anchors AND &lt; 75% non-anchor (Exc. Any Old Navy store) AND sales drop 15% [sales in 180 day MP, VS. sales PRIOR to MP for 180 days]</t>
  </si>
  <si>
    <t>180 days</t>
  </si>
  <si>
    <t>Go to 6% of sales in lieu of BMR.  After 12 months of % rent we may terminate on 120  days notice</t>
  </si>
  <si>
    <t>12 mo. (while paying RR)</t>
  </si>
  <si>
    <t xml:space="preserve">[2020 Q1:] Sears closed September 2018 || [2019 Q2:] </t>
  </si>
  <si>
    <t xml:space="preserve">Sears closed August 2018.   || </t>
  </si>
  <si>
    <t>Lease - 06-12-2012</t>
  </si>
  <si>
    <t>&lt; 3 anchors AND &lt; 85% GLA |AND| GS decline &gt;/= 15% YoY</t>
  </si>
  <si>
    <t>Reduced Rent: 6% GS / Termination in 120 days with 60 days to notify</t>
  </si>
  <si>
    <t>JCPenney, Dick's, Von Maur</t>
  </si>
  <si>
    <t>AMC Westroads 14 Theatres (73252), Dick's Sporting Goods (84000), JCPenney (177223), Von Maur (179114), Younkers (173065), Younkers (Closed) (173065)</t>
  </si>
  <si>
    <t xml:space="preserve">[2020 Q1:] Younkers closed; interior doors to the store in the mall are walled off so it doesn't look empty from the inside.  LL actively working to fill the vacancy. || [2019 Q2:] </t>
  </si>
  <si>
    <t xml:space="preserve">[4/21/20]: Co-T lang has "Vitiaing Notice" provision--LL has to send T notice that a "suitable replacement" is taking over anchor space; ANCHOR: "…an anchor shall be a T that operates under 1 trade name &amp; occ. &gt; 50K SF of contiguous space in SC" 
[7/31/18]: Younkers closing Aug 2018 per DM. This will be an anchor default, but we still need &lt;80% of the rest.  Lease expires 1/31/2020. </t>
  </si>
  <si>
    <t>Lease - 5-28-2009</t>
  </si>
  <si>
    <t>(1) "Anchor Operating Failure": 
&lt; 3 anchors |OR |
(2) "GLA Op. Failure": &lt; 80% GLA</t>
  </si>
  <si>
    <t>300 - GLA
720 - anchor</t>
  </si>
  <si>
    <t>JCPenney, Kohl's, Target, BestBuy, Dick's, Hobby Lobby</t>
  </si>
  <si>
    <t>Best Buy (20000), Dick's Sporting Goods (52000), Gander Mountain (52000), Hobby Lobby (56350), JCPenney (51282), Target (126000), Vacant (85456)</t>
  </si>
  <si>
    <t>Gander Mountain</t>
  </si>
  <si>
    <t>[2020 Q1:]  || [2019 Q2:] Kohl's opening Fall of 2019</t>
  </si>
  <si>
    <t>&lt; 3 Anchors OR &lt; 75% GLA 
AND GS during MP &lt; $475K</t>
  </si>
  <si>
    <t xml:space="preserve">Terminate in 30 days by sending notice w/in 60 days </t>
  </si>
  <si>
    <t>Dillard's, JCPenney, Macy's</t>
  </si>
  <si>
    <t>Cobb Theatres (0), Dillard's (217253), JCPenney (165764), LA Fitness (0), Macy's (214965), Nordstrom Rack (38080), Sears (220833), Whole Foods Market (37000)</t>
  </si>
  <si>
    <t>[2020 Q1:] JCPenney/Macy's hours are different than mall hours; Game Time opening 8/2020; Cheesecake Factory opening 9/2020 || [2019 Q2:] Closed Anchor: Sears. Pending/Recent Closures: Charming Charlie, Payless, Brow Bar. B&amp;BW currently being remodeled. Coming Soon: Countryside Dental. Recent Openings: 2 extreme tattoo stores; Game Time to open, date TBD. Will occupy approx 7-10 empty stores.</t>
  </si>
  <si>
    <t xml:space="preserve"> || 12/2019: Not in default</t>
  </si>
  <si>
    <t>&lt; 3 Dept Stores AND &lt;80% GLA</t>
  </si>
  <si>
    <t>180 days/ 9 mo. TOTAL</t>
  </si>
  <si>
    <t>BMR to 6% of sales for 9 months, then may terminate on 90 days notice, BUT MUST GIVE NOTICE WITHIN 10 DAYS AFTER 9TH MONTH.</t>
  </si>
  <si>
    <t>Macy's, Bloomingdales, Lord &amp; Taylor</t>
  </si>
  <si>
    <t xml:space="preserve">[2020 Q1:] Sears closed September 2019 || [2019 Q2:] </t>
  </si>
  <si>
    <t xml:space="preserve">(1) Anchor Op. Failure: 
&lt; 3 anchors
OR
(2) GLA op fail.: &lt; 80% </t>
  </si>
  <si>
    <t>(1) 6 mo. / 24 mo (total)
(2) 10 mo</t>
  </si>
  <si>
    <t>(1) 50% BMR and 50% %rent / 60 days to notify, 30 days to term
(2) Term: 60 days to notify, 30 to Terminate</t>
  </si>
  <si>
    <t>Macy's, Macy's Home, JCPenney, Forever 21 (pending closure)</t>
  </si>
  <si>
    <t>Forever 21 (154518), JCPenney (163363), Macy's Men/Home (88967), Macy's Women/Children (145000), Sears (Closing) (148501)</t>
  </si>
  <si>
    <t xml:space="preserve">[2020 Q1:] Pending closure: Forever 21 (anchor space).  Sears being demolished, Dick's under construction on upper level, Dave &amp; Buster's on lower level. || [2019 Q2:] </t>
  </si>
  <si>
    <t>5/5/20: Anchors (5): JC Penny, Macy's Men, Macy's Women, Forever 21, Sears
3/26/20: Mall dir still shows store as OPEN. 3/12/20: news outlets state that F21 closed 11/5/19.  DM's note does not match? Store approx. 100k sf. 3/19/20: Language-anchor/GLA/sales decrease; currently not in default of any of the provisions.   || 11/27: VERY low vacancy (2-3%)
GLA: 1,138,000</t>
  </si>
  <si>
    <t>TJMaxx, Best Buy, Macy's (closing), Boscov's</t>
  </si>
  <si>
    <t>Best Buy (0), Boscov's (150000), Dick's Sporting Goods (49666), Forever 21 (19000), H&amp;M (22000), Macy's (90000), Sears (102985), T.J.Maxx (23137)</t>
  </si>
  <si>
    <t xml:space="preserve">[2020 Q1:] Pending closure: Macy's - early March 2020 || [2019 Q2:] </t>
  </si>
  <si>
    <t>1/10/20: Macy's &amp; F21 set to close.  Per news reports, F21 was to close at EOY 2019.  Still showing on mall directory.  Will likely be added to 2020 Watch list &amp; Store Exit Tracker. LXD 9/2021 || "Department Store" = &gt; 75K sf</t>
  </si>
  <si>
    <t>7.02 (d)</t>
  </si>
  <si>
    <t>180 days /
9 mo</t>
  </si>
  <si>
    <t>Von Maur, JCPenney, Dillard's</t>
  </si>
  <si>
    <t>Dillard's (242519), JCPenney (211819), Sears (207975), Von Maur (117177)</t>
  </si>
  <si>
    <t xml:space="preserve">[2020 Q1:] Sears closed March 2019.  || [2019 Q2:] </t>
  </si>
  <si>
    <t xml:space="preserve"> || 6/7/19: Mall satisfies co-t language of lease despite mallshop vacancies due to Major Tenant language (&lt;3 Major AND &lt;75%); 3 majors currently open.</t>
  </si>
  <si>
    <t>JCPenney, Macy's, Belk</t>
  </si>
  <si>
    <t>Barnes &amp; Noble (27175), Belk (114445), JCPenney (91830), Macy's (100000), Macy's Home/Children (48270), Sears (145040)</t>
  </si>
  <si>
    <t xml:space="preserve">[2020 Q1:] Sears closed 2018 || [2019 Q2:] June '19 DM notes: mall basically full, a/o 6/5 Payless, Gymboree, and Charlotte all recently became vacant.  </t>
  </si>
  <si>
    <t>Rider 2.1 (F)</t>
  </si>
  <si>
    <t>Nordstrom, Saks Fifth Avenue, Bloomingdales, Macy's, Neiman Marcus</t>
  </si>
  <si>
    <t>Bloomingdale's (264300), Macy's (295346), Neiman Marcus (127312), Nordstrom (170200), Saks Fifth Avenue (147324), Sears (Closed) (167564)</t>
  </si>
  <si>
    <t xml:space="preserve">[2020 Q1:] Sears under construction; tenant not named. || [2019 Q2:] </t>
  </si>
  <si>
    <t>Lease 09-27-2011</t>
  </si>
  <si>
    <t>&lt;3 Majors OR &lt;75% remaining GLA
AND 
GS during MP &lt;=$600K OR decl. by 15% compared to same 6 mo. YoY</t>
  </si>
  <si>
    <t>Terminate - notice w/in 60 days, 180 to terminate</t>
  </si>
  <si>
    <t>JCPenney (159139), Macy's (152922), Sears (187271)</t>
  </si>
  <si>
    <t xml:space="preserve">[5/1/20]: *Major Tenant="A single tenant operating under 1 trade name occup. At least 25K contiguous SF;  ||  Sears closed in '18; 4 remaining open.  Require fewer than 3. 7/31 update: Younkers closed, 3 anchors remain open. </t>
  </si>
  <si>
    <t>&lt; 3 Major Tenants are open OR &lt; 80% GLA |AND| GS during MP &lt;$600K OR are -15% YoY</t>
  </si>
  <si>
    <t>Terminate upon 180 days notice, w/in 60 days</t>
  </si>
  <si>
    <t>7979 Pittsford Victor Rd.</t>
  </si>
  <si>
    <t>Lord &amp; Taylor, JCPenney, Von Maur, Macy's</t>
  </si>
  <si>
    <t>Best Buy (34996), Forever 21 (45778), JCPenney (144930), Lord &amp; Taylor (90000), Macy's (160581), Staples (25048), Stickley Furniture (0), Target (123500), The Home Depot (118100), Von Maur (140000)</t>
  </si>
  <si>
    <t>[2020 Q1:] Dick's Sporting Goods under construction in former Sears location. || [2019 Q2:] Sears closed. They are in same wing as YC.</t>
  </si>
  <si>
    <t>0028 - Standard Lease Agreement 06-15-2011.pdf</t>
  </si>
  <si>
    <t>&lt; 75% 
OR
&lt;3 Anchors</t>
  </si>
  <si>
    <t>90 days / 12 months (total)</t>
  </si>
  <si>
    <t>Reduced Rent / Termination
5% of Gross Sales / Terminate in 90 days (unlimited time to notify until requirements are met)</t>
  </si>
  <si>
    <t>5% Gross</t>
  </si>
  <si>
    <t>JCP, Macy's, Burlington</t>
  </si>
  <si>
    <t>Burlington (82000), JCPenney (146206), Macy's (122000), Sears (152754)</t>
  </si>
  <si>
    <t>[2020 Q1:]  || [2019 Q2:] Charlotte Russe reopening 2019.</t>
  </si>
  <si>
    <t>[4/21/20]: Co-T lang has "Vitiaing Notice" provision--LL has to send T notice that a "suitable replacement" is taking over anchor space</t>
  </si>
  <si>
    <t>Lease - 01-09-2012</t>
  </si>
  <si>
    <t>(1) 50% BMR and 50% %rent / 60 days to notify, 30 days to term || (2) Term: 60 days to notify, 30 to Terminate</t>
  </si>
  <si>
    <t>Belk (159892), DSW Shoe Warehouse (0), JCPenney (85824), Macy's (135000), Sears (Closing) (155868), Stein Mart (0)</t>
  </si>
  <si>
    <t>[2020 Q1:]  || [2019 Q2:] Sears closed 11/2018.</t>
  </si>
  <si>
    <t>TG 1/27/2020: 4 TOTAL anchors, not 3 as reported by DM June 2019.   || 11/27: Sears closed 11/2018; Cap improvments being made to the mall; vacancies being filled
Anchors (3): Sears, Belk, JC Penny, Macy's
Total GLA: 943,801</t>
  </si>
  <si>
    <t>Macy's, JCPenney, Burlington</t>
  </si>
  <si>
    <t>Burlington (93902), JCPenney (125247), Macy's (161744), Regal Cinemas (0), Save-A-Lot (0), Sears (157647), Shoppers World (0), Toys R Us (Closed) (0)</t>
  </si>
  <si>
    <t>[2020 Q1:] New restaurant opening in 2020 (The Boilery) || [2019 Q2:] Sears vacant.</t>
  </si>
  <si>
    <t>Lease - 10-08-2008</t>
  </si>
  <si>
    <t xml:space="preserve">(1) Anchor Op. Failure: 
&lt; 3 anchors
OR
(2) GLA op fail.: &lt; 75% </t>
  </si>
  <si>
    <t>UF Health, Belk, Dillard's Women, Dillard's Men/Boys, JCPenney</t>
  </si>
  <si>
    <t>Belk (99806), Dillard's (85000), JCPenney (133561), Sears (Closed) (136000)</t>
  </si>
  <si>
    <t>[2020 Q1:] Versona opening 2/27/2020. UF Health occupying small portion of Sears box || [2019 Q2:] UF Health Doctors Annex slated to open winter of 2019.</t>
  </si>
  <si>
    <t>[4/21/20]: Co-T lang has "Vitiaing Notice" provision--LL has to send T notice that a "suitable replacement" is taking over anchor space 
|| possible TRU vacancy as well?
https://mycbs4.com/news/local/sears-closing-store-at-the-oaks-mall-in-gainesville
Sears closed; Macy's closed/closing; Dillards expanding
Anchors: JC Penny, Belk, Dillards, 2 vacancies</t>
  </si>
  <si>
    <t>Lease 03-28-2013</t>
  </si>
  <si>
    <t xml:space="preserve">(1) Anchor Op. Failure: 
&lt; 3 anchors
OR
(2) GLA op fail.: &lt; 85% </t>
  </si>
  <si>
    <t>Kohl's, JCPenney, Dillard's</t>
  </si>
  <si>
    <t>Dillard's (194022), JCPenney (150895), Kohl's (94900), Sears (140895), Toys R Us (Closed) (0)</t>
  </si>
  <si>
    <t xml:space="preserve">[2020 Q1:] Sears closed 12/15/2019 || [2019 Q2:] </t>
  </si>
  <si>
    <t>2.1; Rider of Lease, Par B</t>
  </si>
  <si>
    <t>ASAP: Reduced Rent: 6% Gross sales // Termination: 60 days to notify, 60 to terminate</t>
  </si>
  <si>
    <t>Lease plan 5/13/20</t>
  </si>
  <si>
    <t>Yes*</t>
  </si>
  <si>
    <t>6% of Gross Sales</t>
  </si>
  <si>
    <t>F</t>
  </si>
  <si>
    <t xml:space="preserve">Scheels, JCPenney, Target, I.Keating Furniture </t>
  </si>
  <si>
    <t>H&amp;M (22000), Herberger's (92500), I. Keating Furn. World (103994), JCPenney (105882), Scheels All Sports (100549), Target (137600)</t>
  </si>
  <si>
    <t>Herberger's</t>
  </si>
  <si>
    <t xml:space="preserve">[2020 Q1:] Portion of Herberger's space being redeveloped: Five Guys, Blaze Pizza, Chick-Fil-A.  Remainder of box to be demolished. || [2019 Q2:] </t>
  </si>
  <si>
    <t>Macy's, JCPenney, Kohl's, Dick's</t>
  </si>
  <si>
    <t>Dick's Sporting Goods (49417), JCPenney (149807), Kohl's (82979), Macy's (140000), Sears (Closing) (116450)</t>
  </si>
  <si>
    <t>&lt; 3 Major Tenants AND &lt; 80% remaining GLA || AND GS are @ -15% YoY</t>
  </si>
  <si>
    <t>6 mo / + 6 mo.</t>
  </si>
  <si>
    <t>Reduced Rent: 6% of GS / Termination: 60 days to notify, 120 to terminate</t>
  </si>
  <si>
    <t>12o</t>
  </si>
  <si>
    <t xml:space="preserve">Boscov's, Belk, Dick's Sporting Goods </t>
  </si>
  <si>
    <t>Belk (65282), Boscov's (183684), Dick's Sporting Goods (40721), Sears (Closing) (70060), Vacant (19851)</t>
  </si>
  <si>
    <t xml:space="preserve">[2020 Q1:] Sears closed 1/6/2019 || [2019 Q2:] </t>
  </si>
  <si>
    <t>3/15/2020: MP = 12 mos, LXD 4/30/2021.  Recommend closing at LXD. || NEED SF Report ASAP - could be in default
11/27: Sears closing EOY; Approx. 35% vacant (30 of 86 stores closed)
Major Tenants=  "Dick's, Sears, Belk, Boscovs and their respective successors and assigns, or a replacement Major Tenant"</t>
  </si>
  <si>
    <t>Belk (79729), JCPenney (72885), Macy's (85348), Sears (Closing) (145616)</t>
  </si>
  <si>
    <t xml:space="preserve">[2020 Q1:] Sears closed January 6, 2019 (currently no plan to fill space at it is not owned by the mall and can not be leased while in Chapter 7)
Sunglass Hut closed 1/13/20 for remodel and will reopen 2/27/2020 || [2019 Q2:] Sears is the anchor that is closed. *Seasonal Halloween shop in Sears space. </t>
  </si>
  <si>
    <t xml:space="preserve"> || Anchors (4): Macy's, Belk, Sears, JC Penny
GLA: 548,120</t>
  </si>
  <si>
    <t xml:space="preserve">Macy's, Dillard's, JCPenney </t>
  </si>
  <si>
    <t>Dillard's (154364), h.h. gregg (Closed) (25135), JCPenney (108673), Macy's (140770), Regal Cinemas (64329), Sears (112119)</t>
  </si>
  <si>
    <t xml:space="preserve">[2020 Q1:] 2 vacant restaurants, 3 out of 8 empty food court spaces.  || [2019 Q2:] </t>
  </si>
  <si>
    <t xml:space="preserve"> || Anchors: Sears, Macys, JC Penny, Dillards</t>
  </si>
  <si>
    <t>Macy's, JCPenney, Dillard's, Cinema</t>
  </si>
  <si>
    <t>Dillard's (142558), JCPenney (158360), Macy's (206067), Regal Cinemas (0), Sears (209609)</t>
  </si>
  <si>
    <t>[2020 Q1:] Former Sears under construction.  In the process of building “The Social” a new up-and-coming wing with retail shops, restaurants, gym, game room/bowling alley etc. No finished date posted; DM thinks 2021 for partial opening and 2022 for total completion. Mall has been saying that a day spa will be opening for over a year, no evidence of construction.  Pending opening: Earthbound Trading, 2/2020. Forever 21 - not on closing list?
 || [2019 Q2:] Old Sears location has been gutted and construction on new mall addition with shops, meeting areas, bowling alley and resturaunts has begun.  Forever 21  opening Spring 2019 and G by Guess opening Summer 2019 fill 2 vacancies. NY &amp; Co is closed for remodel.</t>
  </si>
  <si>
    <t xml:space="preserve">2/23/2020: Forever 21 not on closing list? || </t>
  </si>
  <si>
    <t>BistroPlex (Coming) (41652), Boston Store (Closed) (215450), JCPenney (201064), The Fresh Market (Closed) (22000), Whirlyball (Coming) (45000)</t>
  </si>
  <si>
    <t xml:space="preserve">Boston Store </t>
  </si>
  <si>
    <t>[2020 Q1:]  || [2019 Q2:] California Pizza Kitchen closed 6/19/19 and a new restaurant is opening by the end of 2019. The center's 2nd fl fully occupied with offices.</t>
  </si>
  <si>
    <t>C (Section 2.1)</t>
  </si>
  <si>
    <t>(1) &lt; 3 anchors*OR (2) &lt; 75% non-anchor by SF</t>
  </si>
  <si>
    <t>Macy's, Dillard's, JCPenney, Kohl's</t>
  </si>
  <si>
    <t>Dillard's (186500), JCPenney (151985), Kohl's (87200), Macy's (180601), Sears (Closing) (112694)</t>
  </si>
  <si>
    <t xml:space="preserve">Sears </t>
  </si>
  <si>
    <t>TG 2/2020: occupancy up since last look; at least 12-15 temp inlines. Removed from Watch List March 2020. || 11/30: DM - approx 11 vacancies; Mall looks good/busy</t>
  </si>
  <si>
    <t>Dillard's, Macy's, JCPenney</t>
  </si>
  <si>
    <t>Dillard's (160000), JCPenney (105260), Macy's (140722), Sears (178000)</t>
  </si>
  <si>
    <t>[2020 Q1:]  || [2019 Q2:] Sears is vacant.</t>
  </si>
  <si>
    <t xml:space="preserve">(1) &lt; 3 anchors (blds A-D)
OR 
(2) &lt; 80% non-anchor by SF </t>
  </si>
  <si>
    <t>Sears, Best Buy, Macy's, JCPenney</t>
  </si>
  <si>
    <t>Bon-Ton (Closed) (120844), JCPenney (85898), Macy's (188912), Round 1 Bowling/Amusement (0), Sears (102852)</t>
  </si>
  <si>
    <t xml:space="preserve">Bon-Ton </t>
  </si>
  <si>
    <t>[2020 Q1:] Jordan's Furniture is opening 2020 in former Bon-Ton location. || [2019 Q2:] Vacancy was a Bon-Ton store</t>
  </si>
  <si>
    <t>Lease - 12-06-2017</t>
  </si>
  <si>
    <t>R 4-5</t>
  </si>
  <si>
    <t xml:space="preserve">(1) &lt; 3 anchors 
OR
(2) &lt; 75% GLA </t>
  </si>
  <si>
    <t>(1) 6 mo//24 mo OR 
(2) 6 mo//12 mo</t>
  </si>
  <si>
    <t>RR//Term:
50% BMR &amp; 50% % rent // if uncured, 60 days to notify, 30 days to terminate</t>
  </si>
  <si>
    <t>Dick's Sporting Goods (65000), JCPenney (145750), Macy's (200000), Sears (Closing) (143344)</t>
  </si>
  <si>
    <t>[2020 Q1:] Sears still empty and a few non-chain stores. No scheduled openings.  || [2019 Q2:] Wahlburgers recent opening (a/o June 2019)</t>
  </si>
  <si>
    <t>Lease - 01-19-2012</t>
  </si>
  <si>
    <t>(1) &lt; 3 Major Tenants open |AND|
 &lt; 85% non-major GLA
(2) (if #1 occurs for 12 mo.) AND GS &gt; 15% less LFL</t>
  </si>
  <si>
    <t xml:space="preserve">(1) ASAP / (2) 12 months </t>
  </si>
  <si>
    <t>(1) Reduced Rent: 6% GS / (2) Termination: Notice sent by "90th day of 1st anniversary of OCT Failure"; term in 120 days</t>
  </si>
  <si>
    <t>JCPenney, Target, Dillard's, Macy's</t>
  </si>
  <si>
    <t>at home (2018) (84780), Dillard's (138502), Fizek (26600), H&amp;M (19639), JCPenney (158374), Jo-Ann Fabric &amp; Craft  (22000), Macy's (157079), Old Navy (25391), Ollie's Bargain Outlet (32210), Sears (Closing) (139815), Target (126825), Tilt Studio (20742)</t>
  </si>
  <si>
    <t>[2020 Q1:] The Sears space will open as a Boscov's by Fall 2020 (same wing as YC).  || [2019 Q2:] Hotel connected to mall/complex.</t>
  </si>
  <si>
    <t>Dillard's, Macy's, JCPenney's, Dick's and Round 1</t>
  </si>
  <si>
    <t>Dick's Sporting Goods (55000), Dillard's 1 (Closed) (167438), JCPenney (162321), Macy's (189198), Round 1 Bowling (2018) (50000), Sears (234195)</t>
  </si>
  <si>
    <t>[2020 Q1:] Brew Kettle coming soon || [2019 Q2:] Round 1 opened March 2018.</t>
  </si>
  <si>
    <t xml:space="preserve">&lt; 3 "major tenants" AND &lt; 80% "rentable floor area" excl. YC AND Rev &lt;$550K OR &gt;15% down YoY (same 6) </t>
  </si>
  <si>
    <t>6 mo / 12 (add'l) mo</t>
  </si>
  <si>
    <t>6% rent / 60 days to notify 60 days to terminate</t>
  </si>
  <si>
    <t>6% gross</t>
  </si>
  <si>
    <t>Urban Retail Properties, LLC</t>
  </si>
  <si>
    <t>Bon-Ton (Closing) (74752), Burlington (84000), JCPenney (137850), Macy's (Closed) (119385), Regal Cinemas (39600), Sears (148344)</t>
  </si>
  <si>
    <t xml:space="preserve">[2020 Q1:] Former Bon-Ton now Party City. Sears will be closing mid April 2020 (do not have exact date yet). TG Note 2/20/20: Party City 6 minute drive away.  Follow up with DM.   || [2019 Q2:] </t>
  </si>
  <si>
    <t>Terminate with 30 days' notice at any time during which condition has existed for 12 consec mos. Termination effective 30 days after LL receives notice</t>
  </si>
  <si>
    <t>Macy's, JCPenney, Nordstrom</t>
  </si>
  <si>
    <t>Barnes &amp; Noble (26000), JCPenney (138212), Life Time Athletic (2020) (223661), Macy's (200000), Macy's Men/Home (120000), Nordstrom (138000), Shaw's (51168), Toys R Us (Closed) (45000)</t>
  </si>
  <si>
    <t xml:space="preserve">Sears
</t>
  </si>
  <si>
    <t xml:space="preserve"> || 7/31/18 update: Sears closed 2018.  Four anchors open.</t>
  </si>
  <si>
    <t>&lt; 3 Anchors AND &lt; 80% GLA |AND| GS decline &gt;/=15% comp. to 6mo. Prior to MP</t>
  </si>
  <si>
    <t>6 mo / 12 mo</t>
  </si>
  <si>
    <t>Lord &amp; Taylor, Neiman Marcus, Nordstrom, Macy's</t>
  </si>
  <si>
    <t>Crate &amp; Barrel (0), Dave &amp; Buster's (Coming) (44000), JCPenney (194558), Lord &amp; Taylor (113564), Macy's (208376), Neiman Marcus (97450), Nordstrom (138980), Sears (Closing) (194722), Wegmans (2018) (134000)</t>
  </si>
  <si>
    <t>LL Sears</t>
  </si>
  <si>
    <t>[2020 Q1:] Lower level Sears box still vacant; Dave &amp; Busters opened in the upper level of box summer 2019. || [2019 Q2:] Dave &amp; Busters just took over half of the Sears location.  Other half currently vacant.</t>
  </si>
  <si>
    <t>2801 Wilma Rudolph Blvd.</t>
  </si>
  <si>
    <t>Dillard's, Belk and JCPenney</t>
  </si>
  <si>
    <t>Belk (91422), Best Buy (34155), Dick's Sporting Goods (45091), Dillard's (110411), JCPenney (50457), Ross Dress For Less (31000), Sears (Closing) (87536)</t>
  </si>
  <si>
    <t>[2020 Q1:]  || [2019 Q2:] Sears is currently vacant.</t>
  </si>
  <si>
    <t>Dillard's, JCPenney, Round 1</t>
  </si>
  <si>
    <t>Dillard's (156440), H&amp;M (22800), JCPenney (150015), Round One Bowling &amp; Amusement (Coming) (152143), Sears (Closing) (164178), Toys R Us (Closed) (0)</t>
  </si>
  <si>
    <t>[4/24/20]: Based on review of Site Plan against Exhibit A of Lease buildings/tenants as follows: A=JCP; B=Round 1 Entertainment; C=Vacant; D=Dillards</t>
  </si>
  <si>
    <t>JCPenney, Macy's, Dillard's, Christ Church</t>
  </si>
  <si>
    <t>Christ Fellowship (100000), Dillard's (122733), JCPenney (132812), Macy's (220000), Sears (161742)</t>
  </si>
  <si>
    <t xml:space="preserve">[2020 Q1:] Sears has been closed ~1 year; wing has emptied out over the last 5 mos.  Unknown timing for rumored mall redevelopment/addition.  || [2019 Q2:] Dillard's is a "Clearance" location that does not keep regular mall hours; several service locations (barbers, etc). </t>
  </si>
  <si>
    <t>[5/7/20]: "Major Tenant" = single tenant operating under ONE trade name occupying 40K sf of contiguous space || Garvey, Tara:
5/15/19: "Major" provision satisfied; need to determine non-Maj sf vacancy
A Major Tenant is deemed open if at least 65% of GLA is redeveloped or 75% is occupied.  1/20/2020: DM reports upcoming redevelopment of center.  More details to follow.</t>
  </si>
  <si>
    <t>Macy's (2), JCPenney, Kohl's, Sears</t>
  </si>
  <si>
    <t>JCPenney (136864), Kohl's (100000), Macy's (107000), Macy's II (140504), Sears (163776)</t>
  </si>
  <si>
    <t xml:space="preserve">[2020 Q1:] 2/23/2020: Sears in currently in the process of closing.
3 vacant non-anchor spaces are resteraunts. || [2019 Q2:] </t>
  </si>
  <si>
    <t>&lt; 4 Major Tenants AND &lt; 80% remaining GLA || AND GS &lt;/= $650K or @ -15% YoY</t>
  </si>
  <si>
    <t>Belk, H&amp;M, JCPenney, Macy's and Von Maur</t>
  </si>
  <si>
    <t>Belk (188108), Belk Home Store (66447), Costco (138000), Forever 21 (66447), JCPenney (135213), Macy's (216038), Sears (146667), The Home Depot (135000), Von Maur (255000)</t>
  </si>
  <si>
    <t xml:space="preserve">(1) Anchor Op. Failure: 
&lt; 4 anchors
OR
(2) GLA op fail.: &lt; 70% </t>
  </si>
  <si>
    <t>Bealls, Dillard's, JCPenney, Macy's, Regal Cinemas</t>
  </si>
  <si>
    <t>Bealls Department Store (96314), Dillard's (105650), JCPenney (86222), Macy's (82245), Regal Cinemas (65146), Sears (89712)</t>
  </si>
  <si>
    <t>[2020 Q1:] Mall is negotiating with new retailer for Sears location but did not disclose name.  Sears closed March 2019. || [2019 Q2:] Things Remembered, Smoky Mountain, Payless, Charlotte Russe, hair salon closed. Sears is the anchor that is closed.</t>
  </si>
  <si>
    <t>&lt; 4 Major Tenants OR &lt; 70% of balance AND sales less than $500,000 or decline 15%</t>
  </si>
  <si>
    <t>Termination 180 days notice given within 60 days of end of measuring period</t>
  </si>
  <si>
    <t xml:space="preserve">Macy's, 2 Dillard's, JCPenney </t>
  </si>
  <si>
    <t>AMC Theatres (0), Dillard's (210980), Dillard's 2 (84162), JCPenney (126006), Macy's (180000), Sears (Closing) (149528)</t>
  </si>
  <si>
    <t xml:space="preserve">[2020 Q1:]  || [2019 Q2:] Dillard's has 2 anchor spots. One vacant anchor. </t>
  </si>
  <si>
    <t xml:space="preserve"> || 7/31/18 update: Sears closed 2018.  Five anchors remaining.</t>
  </si>
  <si>
    <t>&lt;4 Majors OR &lt;75% GLA excl. Majors AND sales provision</t>
  </si>
  <si>
    <t>200 Towne Center Cir.</t>
  </si>
  <si>
    <t>Burlington (80000), Dillard's (210930), JCPenney (124656), Macy's (160000), Sears (Closing) (141640), United Artists Theatres (35000)</t>
  </si>
  <si>
    <t>6% gross sales after notice to LL/terminate lease w/120 days' notice given within 60 days after the end of the 2nd 12 mo MP</t>
  </si>
  <si>
    <t>Nordstrom, Macy's, Lord &amp; Taylor, JCPenney, and Main Event</t>
  </si>
  <si>
    <t>AMC Theatres (77731), JCPenney (165000), Lord &amp; Taylor (120000), Macy's (212847), Main Event Entertainment (0), Nordstrom (164000), Sears (Closing) (138321)</t>
  </si>
  <si>
    <t>[2020 Q1:] Pending closures: Papyrus, American Greetings.  Opening soon: Krispy Kreme. || [2019 Q2:] Bottom half of the old Sears (Under Main Event) is vacant</t>
  </si>
  <si>
    <t xml:space="preserve"> || 11/27: Sears closing Jan '19; being replaced by Main Event/Uncle Julios/Barnes&amp;Noble combo area
Anchors: Nordstrom, L&amp;T, Macy's, JCP
Anchor defined as occupying more than 50K sf contiguous; Suitable replacement if new tenant(s) occupy 65% of former sf</t>
  </si>
  <si>
    <t>Dick's, Boscov's, JCPenney, Macy's</t>
  </si>
  <si>
    <t>Boscov's (181639), Dave &amp; Buster's (0), Dick's Sporting Goods (100000), JCPenney (173594), Lord &amp; Taylor (120000), Macy's (267100), Sears (274100)</t>
  </si>
  <si>
    <t>Lord &amp; Taylor</t>
  </si>
  <si>
    <t xml:space="preserve">[2020 Q1:] Lord &amp; Taylor closed January 2020; Sears closing April 2020.  Seaquest opened November 2019. || [2019 Q2:] </t>
  </si>
  <si>
    <t xml:space="preserve"> || 1/21/20: Pier 1 different center</t>
  </si>
  <si>
    <t xml:space="preserve">(1) &lt; 4 anchors 
OR
(2) &lt; 80% GLA </t>
  </si>
  <si>
    <t>Macy's, Nordstrom, JCPenney, Belk</t>
  </si>
  <si>
    <t>Belk (179729), JCPenney (102654), Macy's (180000), Nordstrom (144000), Sears (119964), SouthPointe Cinema (51808)</t>
  </si>
  <si>
    <t>[2020 Q1:] Very updated and constantly busy mall- always a draw with "A" stores in the market. || [2019 Q2:] An "off the path" location when moved- storage is a challenge- but new team looks promising and numbers are increasing rapidly.  Of the 112 stores - 11 are locals.  Extensive outdoor section with restaurants, theatre and shopping.</t>
  </si>
  <si>
    <t xml:space="preserve">(1) Anchor Op. Failure: 
&lt; 4 anchors
OR
(2) GLA op fail.: &lt; 80% </t>
  </si>
  <si>
    <t>JCPenney, Nordstrom, Lord &amp; Taylor, Macy's</t>
  </si>
  <si>
    <t>JCPenney (147500), Lord &amp; Taylor (228500), Macy's (300000), Nordstrom (167000), Sears (Closing) (228000)</t>
  </si>
  <si>
    <t xml:space="preserve">Sears  </t>
  </si>
  <si>
    <t xml:space="preserve">[2020 Q1:] Crate and Barrel relocating to mall from Troy, MI location April 2020. Store will be ~21k sf. Currently occupying temp space during construction. || [2019 Q2:] </t>
  </si>
  <si>
    <t>The Section referenced at left is an "Operation of Business" clause; it is not operational co-tenancy default language; can't find any in document</t>
  </si>
  <si>
    <t>Macy's, Christmas Tree Shop, JCPenney, Bed Bath &amp; Beyond</t>
  </si>
  <si>
    <t>Bed Bath &amp; Beyond (28000), Christmas Tree Shops (28000), JCPenney (88605), Macy's (120486), Sears (Closing) (150721)</t>
  </si>
  <si>
    <t xml:space="preserve">[2020 Q1:] Recently closed: NY &amp; Co,  Vogue, and Dunkin Donuts. Possible closure:  Forever 21 .  || [2019 Q2:] </t>
  </si>
  <si>
    <t>8/7/19: Rechecked occupancy. Mall still in default (GLA and sales thresh).  JS informed LL verbally of default.  8/23/19: TERMINATION NOTICE TO BE SENT 9/3. CLOSE 3/2/2020.  LL DISPUTED/DEFAULTED YC FOR SALES REPORTING.  EXERCISED KO INSTEAD, STORE CLOSING APRIL 2020. || Monitor Co-Tenancy b/c it is cheaper than Kicking Out (no pay-back of unamortized TI -- total TI $245)
11/27: DM counts 4 Anchors: JCP, Macy's, CTS, BBB; Traffic deteriorating at this mall -- 21 stores vacant out of ~110 - 19% vacant
Anchors (5): JC Penny, Sears, Bed Bath Beyond, Macy's, H&amp;M</t>
  </si>
  <si>
    <t>JCPenney, Dillards and Kansas Furniture Mart</t>
  </si>
  <si>
    <t>Burlington (112700), Dillard's (172000), Furniture Mall of Kansas (193000), JCPenney (152038), Sears (Closing) (125500)</t>
  </si>
  <si>
    <t>[2020 Q1:] N/A || [2019 Q2:] The Mall is really getting Vacant with 30 empty spots!</t>
  </si>
  <si>
    <t xml:space="preserve"> || Store closing at expiration (1/31/2020)</t>
  </si>
  <si>
    <t>92% Occupied</t>
  </si>
  <si>
    <t>Macy's, Lord &amp;Taylor, Nordstrom, Neiman Marcus</t>
  </si>
  <si>
    <t>AMC Theatres (0), JCPenney (Closed) (176700), Lord &amp; Taylor (130000), Macy's (435000), Neiman Marcus (141000), Nordstrom (246000)</t>
  </si>
  <si>
    <t>JCPenney</t>
  </si>
  <si>
    <t>[2020 Q1:] JCPenney considered "decommissioned", not vacant per DM notes. Plan for 15-17 new stores. || [2019 Q2:] JCPenney closed March 2018.</t>
  </si>
  <si>
    <t xml:space="preserve"> || 1/21/20: Pier 1 on Rt. 4 - diff center</t>
  </si>
  <si>
    <t>&lt;4 Department Stores AND &lt;80% GLA excl DS &amp; YCC</t>
  </si>
  <si>
    <t xml:space="preserve">6% of Gross Sales/Terminate lease w/90 days' notice, given within 10 days of expiration of MP </t>
  </si>
  <si>
    <t>N/A - OUTLET CENTER</t>
  </si>
  <si>
    <t xml:space="preserve">[2020 Q1:] Old Navy, Polo Ralph Lauren and TJ Maxx are largest retailers in center || [2019 Q2:] </t>
  </si>
  <si>
    <t>12 mo. / 365 days</t>
  </si>
  <si>
    <t>RR: 5% GS as BMR (still owe NNNs) / 60 days to notify of Termination within 90 days</t>
  </si>
  <si>
    <t xml:space="preserve">Must notify </t>
  </si>
  <si>
    <t>Boscov, Sears</t>
  </si>
  <si>
    <t>Bon-Ton (Closing) (137000), Boscov's (182609), Sears (184837)</t>
  </si>
  <si>
    <t xml:space="preserve"> || Marc's summary of co-t provision: fewer than 2 anchors or less than 75%. 7/31/18 update: Bon-Ton closed. Will leave 2 anchors.</t>
  </si>
  <si>
    <t>Macy's, Dick's Sears</t>
  </si>
  <si>
    <t>HomeGoods (0), JCPenney (Closed) (193530), Macy's (208078), Sears (200172)</t>
  </si>
  <si>
    <t xml:space="preserve">Sears vacant, several vacant mall shops.   Need count of non-anchor mall shop for Feb 2020 survey.  Recently renewed for 1 year, new LXD 1/31/21.  Recommend exiting this center at LXD. || </t>
  </si>
  <si>
    <t>Macy's, Dick's, JCPenney, Nordstrom</t>
  </si>
  <si>
    <t>Dick's Sporting Goods (99159), JCPenney (210585), Macy's (242506), Nordstrom (180000), Sears (Closing) (211937)</t>
  </si>
  <si>
    <t>[5/1/20]: GLA is excluding: (1) anchors (2) movie theaters (3) spaces btwn 15K and 40K SF, (4) pad/outparcels (5) premises with an exterior entrance and (6) office space</t>
  </si>
  <si>
    <t>&lt; 75% of GLA (exc. "Co-T exclusion area*) OR &lt; 3 Major Occupant</t>
  </si>
  <si>
    <t>Terminate lease upon 180 days notice received w/in 30 days</t>
  </si>
  <si>
    <t>no</t>
  </si>
  <si>
    <t>Round 1, Macy's (2 level), JCPenney (2 level), Kohl's, Dick's</t>
  </si>
  <si>
    <t>Dick's Sporting Goods (47703), Furniture City (0), JCPenney (135144), Kohl's (118272), Macy's (146000), Round One Bowling &amp; Amusement (50000), Sears (Closing) (187231)</t>
  </si>
  <si>
    <t xml:space="preserve">  Bloomingdales, Macy's, Primark, Nordstrom Rack  </t>
  </si>
  <si>
    <t>Bloomingdale's (237537), JCPenney (Closed) (125000), Macy's (225000), Nordstrom Rack (40600), Primark (80700), Sears (45800)</t>
  </si>
  <si>
    <t>[2020 Q1:] Sears closed February 2020 || [2019 Q2:] JCPenney is closed.</t>
  </si>
  <si>
    <t xml:space="preserve">*Quasi Anchor=any tenant or aggregate of tenants occupying at least 75% of the total GLA of the Department Store According to website, Studio Movie Grill replaced JCPenney (both levels of the former anchor box). || </t>
  </si>
  <si>
    <t>&lt; 2 Department Stores OR &lt; 80% GLA (excluding all "Quasi anchors"*)</t>
  </si>
  <si>
    <t>Terminate with 30 days notice (no notice period - "until cured")</t>
  </si>
  <si>
    <t>JCPenney, Macy's, Play Big</t>
  </si>
  <si>
    <t>Burlington (86027), H&amp;M (19000), JCPenney (151597), Macy's (268025), Sears (Closing) (293165)</t>
  </si>
  <si>
    <t xml:space="preserve">2/27/2020: NAMDAR just acquired the center from Spinoso.  High vacancy. WILL CLOSE AT EXPIRATION. 3/19/20: per Anchor lang., in default due to "named"; however, vacant [named] anchor replaced by Play It Big. Likely in/close to non-anch default.  Store was originally not listed on co-t master as lease co-t language was not abstracted correctly. Therefore, window to measure/terminate missed.  LXD in 10 months;  will be added to WILL CLOSE list.  || </t>
  </si>
  <si>
    <t>Any 2 named anchors close (Macy's, Sears, JCP, Burlington) or &gt;30 non-anchor GLA excl "Excl. Areas" [defined in 4.04 of Lease] is vacant</t>
  </si>
  <si>
    <t>12 mos</t>
  </si>
  <si>
    <t>Terminate lease w/30 days' notice given within 6 months of end of MP</t>
  </si>
  <si>
    <t>Macy's, Dick's, JCPenney, Cinemark</t>
  </si>
  <si>
    <t>Cinemark Theatres (77820), Dick's Sporting Goods (50843), JCPenney (99932), Jo-Ann Fabric &amp; Craft  (22000), Legends/Sportsplex (28000), Macy's (164958), Vacant (165796), Vacant 2 (25162), Vacant 3 (21476), Vacant 4 (20005)</t>
  </si>
  <si>
    <t>[2020 Q1:] Pending Closure - KO || [2019 Q2:] TG 1/27/2020: Decided to exercise KO instead of pursuing co-t.  Sending notice early Feb, store closes 5/31/2020.TG: high vacancy, but KO coming up early 2020, closing date 5/31/2020, no TA payback. MP = 6 MOS.  In violation of GLA (&lt;65%). SENDING TERMINATION NOTICE APPROX DEC 16, 2019, ANTICIPATED CLOSING 1/16/2020.  Let LL know via email (same convo as closure of 278) .  9/18/19 update - requested tenant roll. NO RESPONSE TO DATE (11/20/2019)</t>
  </si>
  <si>
    <t>ALL</t>
  </si>
  <si>
    <t>JCP, Dillards Clearance, Burlington</t>
  </si>
  <si>
    <t>EntertainMart (45900), Lowe's (116000), Office Depot (0), PetSmart (28176), Vacant (38402)</t>
  </si>
  <si>
    <t xml:space="preserve"> || Anchors: Dillards, JC Penny, Burlington, 1 vacancy
GLA: 451,995
8/1/17: Will be in default if one more anchor closes. LL right to recapture 30 days following 12 month MP</t>
  </si>
  <si>
    <t>Closure (KO)</t>
  </si>
  <si>
    <t xml:space="preserve">Dick's, Belk, JC Penney </t>
  </si>
  <si>
    <t>Belk Home Store (80000), Belk Women's (71097), Dick's Sporting Goods (45000), JCPenney (102100), Sears (75408)</t>
  </si>
  <si>
    <t>[2020 Q1:] N/A || [2019 Q2:] Sears is currently vacant.</t>
  </si>
  <si>
    <t>152 The Arches Circle</t>
  </si>
  <si>
    <t xml:space="preserve">[2020 Q1:] Well-leased outlet center. || [2019 Q2:] 3 vacant spaces will be filled by the end of June 2019. </t>
  </si>
  <si>
    <t>12 mo / 365 days</t>
  </si>
  <si>
    <t>RR: 5% as fixed rent / Terminate in 90 days after notice given w/in 60 days</t>
  </si>
  <si>
    <t>Barnes &amp; Noble (25000), Best Buy (30000), LA Fitness (45000), Macy's (159744), Safeway (65662), Sears (Closing) (132979)</t>
  </si>
  <si>
    <t xml:space="preserve"> || Not in default, but if one more "Major" closes, will be in Major Tenant default.  Not in default/remaining GLA
WHEN DID MEASURING PERIOD START?? Look for last DM report??
DM reports ~ 14% vacant (8 out of 57 stores)
Anchors: Sears, Macy's - ?
Sec.24.23(B) only specifies 30 days to notify, does not specify termination date after notice sent</t>
  </si>
  <si>
    <t>Target, Barnes &amp; Noble</t>
  </si>
  <si>
    <t>Babies R Us (Closed) (30000), Barnes &amp; Noble (26765), Bed Bath &amp; Beyond (25000), Best Buy (45520), Christmas Tree Shops (36000), Lowe's (135162), Nordstrom Rack (0), Target (129947), Trader Joe's (0), Vacant (22765)</t>
  </si>
  <si>
    <t>Babies R Us</t>
  </si>
  <si>
    <t>[2020 Q1:] Dress Barn closed 12/19. Michael's recently opened  in newly built space || [2019 Q2:] The mall just added a new area full of resturants next to us.</t>
  </si>
  <si>
    <t>Barnes &amp; Noble, Gap, DSW, Ulta, Total Wine, BBB</t>
  </si>
  <si>
    <t>Office Depot</t>
  </si>
  <si>
    <t xml:space="preserve">[2020 Q1:] Office Depot to be replaced by a 2-story Malone's Steakhouse || [2019 Q2:] </t>
  </si>
  <si>
    <t xml:space="preserve">5/8/20: KO mid-'21, 365 days' notice to close.||4/15/20: Monitor occupancy after reopening; may be able to take advantage of lease language (see columns AQ &amp; AS) - low volume store-TG || </t>
  </si>
  <si>
    <t>Stiles Property Management</t>
  </si>
  <si>
    <t>33+15 food</t>
  </si>
  <si>
    <t>Belk, JCPenney, Regal, Books a Million, Ulta, Rooms 2 Go, Ashley Furn., Men’s Wearhouse, Value City Furniture, TJ Maxx, Home Depot</t>
  </si>
  <si>
    <t>World Market</t>
  </si>
  <si>
    <t>[2020 Q1:] Very large outdoor work/live space that is now in the heart of huge growth.  The area around the mall has exploded with residences, senior care, strip malls, and government offices.  Not sure why so many vacancies in the center- but the area around it is constantly growing.     || [2019 Q2:] Lots of vacancies but in a huge geographic footprint.  Solid anchors, movies, outparcels.</t>
  </si>
  <si>
    <t>Rider 2. &gt;30% "closed for business"</t>
  </si>
  <si>
    <t>Rent Relief 50% of BMR: after 6 mos of RR, can terminate w/in 30 days of MP</t>
  </si>
  <si>
    <t>Hobby Lobby, Beayty Brands, Von Mar and Target</t>
  </si>
  <si>
    <t>[2020 Q1:]  || [2019 Q2:] Hobby Lobby moved to the Gordmans vacancey opening one anchor up…</t>
  </si>
  <si>
    <t>Expired</t>
  </si>
  <si>
    <t>There was a clause in original lease, pp 30-31, Sec. 20.25 (a,b,c); but it expired in 2010</t>
  </si>
  <si>
    <t>Macy's, JCP, Nordstrom</t>
  </si>
  <si>
    <t>JCPenney (125445), Macy's (180000), Nordstrom (144000), Sears (Closing) (122599)</t>
  </si>
  <si>
    <t>Art VII, Sec 7.02 (second paragraph)</t>
  </si>
  <si>
    <t>JCPenney, Dick's, Macy's, Dillard's, Wehrenberg Theaters</t>
  </si>
  <si>
    <t>Dillard's (147000), JCPenney (124000), Macy's (185084), Marcus Theatres (56000), Sears (141000)</t>
  </si>
  <si>
    <t xml:space="preserve">[2020 Q1:] Sears closed October 2019. Charlotte Russe opening soon. Movie Theatre to get new seating and a bar/food area. || [2019 Q2:] </t>
  </si>
  <si>
    <t>[4/24/20]: Original Co-T language in SC Lease dated 05-12-2009; pp 35-36, para E of Rider; suspended during the current extension term per Lease Modification dated 1-16-2020</t>
  </si>
  <si>
    <t>Rider E</t>
  </si>
  <si>
    <t xml:space="preserve">(1) &lt; 4 anchors (blds A-G) 
OR 
(2) &lt; 75% non-anchor by SF </t>
  </si>
  <si>
    <t>JCPenney, Macy's, Von Maur, Dick's</t>
  </si>
  <si>
    <t>Dick's Sporting Goods (75000), JCPenney (143302), JCPenney Home Store (28401), Macy's (154932), Regal Cinemas (58128), Sears (Closed) (256600), Von Maur (125094)</t>
  </si>
  <si>
    <t xml:space="preserve">[2020 Q1:] Opening Soon:  Sally Beauty, Aerie, My Sugar Pie, Spring 2020. Versona opening 4/9/2020, Dave &amp; Buster's opening 5/1/2020.   || [2019 Q2:] </t>
  </si>
  <si>
    <t xml:space="preserve"> || 11/27: DM - Sears &amp; JCP Home closed; 4 remaining; no anchor language, only 5% vacant
GLA (costar): 1,103,318 
"Major Tenants": JC Penny (x2), Sears, Dicks, Macy's, Von Maur, Barnes &amp; Noble check lease lang.</t>
  </si>
  <si>
    <t>GLA + Sales</t>
  </si>
  <si>
    <t>L2T 2</t>
  </si>
  <si>
    <t>Walmart, Hudson's Bay, Zehrs</t>
  </si>
  <si>
    <t>[2020 Q1:] Vacant Sears to be split into 7 different tenant spaces (under construction). || [2019 Q2:] Walmart opening in Aug 2019</t>
  </si>
  <si>
    <t>ASAP / 30 days uncured</t>
  </si>
  <si>
    <t>30 days notice to terminate</t>
  </si>
  <si>
    <t>L1V 1</t>
  </si>
  <si>
    <t>Hudson's Bay</t>
  </si>
  <si>
    <t xml:space="preserve">[2020 Q1:] Mall is under construction; tearing down a wing of mall to add condos and a library. || [2019 Q2:] Major Mall construction currently with new additions coming </t>
  </si>
  <si>
    <t>Less  than 70% of retail tenants by number</t>
  </si>
  <si>
    <t>30 days</t>
  </si>
  <si>
    <t>L1J2K</t>
  </si>
  <si>
    <t>Hudson's Bay, Marshalls</t>
  </si>
  <si>
    <t xml:space="preserve">[2020 Q1:] Forever 21 recently filled by Urban Behaviour || [2019 Q2:] One of the best malls we operate in in Canada </t>
  </si>
  <si>
    <t>&gt;=25% vacant 
AND 
20% sales decrease</t>
  </si>
  <si>
    <t>Reduced Rent / Termination
10% of sales as BMR up to 12 mo. &gt;1 yr uncured, term with 90 days notice</t>
  </si>
  <si>
    <t>10% of sales</t>
  </si>
  <si>
    <t>Nordstrom, Macy's, Dillard's, JCP, Dick's Sporting Goods, AMC Theaters</t>
  </si>
  <si>
    <t>AMC 24 Theatres (94560), Barnes &amp; Noble (34272), Bassett Home Furnishings (0), Dave &amp; Buster's (49784), Dick's Sporting Goods (77411), Dillard's (206133), JCPenney (162347), KidZania (2019) (0), Macy's (200544), Nordstrom (134150), Sears (Closing) (162018)</t>
  </si>
  <si>
    <t>[2020 Q1:] Sears closed January 2019.   || [2019 Q2:] Largest mall in D30.</t>
  </si>
  <si>
    <t>Target, Macy's, Boscov's, Dick's, LA Fitness, Cinemark</t>
  </si>
  <si>
    <t>Boscov's (Coming) (200000), buybuy BABY (30489), Cinemark 14 (0), Dave &amp; Buster's (2018) (35000), Dick's Sporting Goods (45000), JCPenney (Closed) (122855), Macy's (225000), Sears (Closing) (178993), Target (125971)</t>
  </si>
  <si>
    <t xml:space="preserve"> || 2 new big box openings
11/27: DM - Sears close date TBD; 107 total stores, approx 18 vacant (17%); D&amp;B opened 11/5/18; LA fitness opened recently
Anchors: Macy's, Target, Boscovs
Department Store = 75K+ sf</t>
  </si>
  <si>
    <t>Macy's, JCP</t>
  </si>
  <si>
    <t>Cinetopia (57000), JCPenney (144192), Macy's (118293), Nordstrom (71719), Sears (Closing) (125137)</t>
  </si>
  <si>
    <t xml:space="preserve"> || 11/27: DM report - approx 13% vacant; 4 holiday temp stores
Anchors: JC Penny, Sears, Macys
GLA: 883,000
11/2/18: check SF on Old Navy and H&amp;M to see if they count as anchor spaces (&gt; 75K sf)
"Department Stores = 75K+ sf"</t>
  </si>
  <si>
    <t>JCPenney, Macy's, Dick's Sporting Goods</t>
  </si>
  <si>
    <t>Bed Bath &amp; Beyond (36859), Best Buy (44880), Big Lots (24364), Burlington (73036), Cost Plus World Market (18480), DSW Shoe Warehouse (18851), Inchin's Bamboo Garden (16230), Jo-Ann Fabric &amp; Craft  (45161), K&amp;G Fashion Superstore (25883), Marc's (49373), PetSmart (26261), The Home Depot (113521), Vacant (38500)</t>
  </si>
  <si>
    <t xml:space="preserve">[2020 Q1:] N/A || [2019 Q2:] Has movies too-- </t>
  </si>
  <si>
    <t>37700 Six Mile Rd</t>
  </si>
  <si>
    <t xml:space="preserve">Von Maur  </t>
  </si>
  <si>
    <t>[2020 Q1:] N/A || [2019 Q2:] Carsons left as an Anchor last year at this time, Dunham's Sports is opening this year in its  place.</t>
  </si>
  <si>
    <t xml:space="preserve"> || 7/31/18 update: Carson's announced closing 6/26/18.  This will leave 1 anchor.</t>
  </si>
  <si>
    <t>JCP, Belk,Joanne Fabric,TJ Maxx</t>
  </si>
  <si>
    <t>Belk (153064), JCPenney (83202), Macy's (Closed) (134816), Regal Theatres (57558), T.J.Maxx (26500)</t>
  </si>
  <si>
    <t>[2020 Q1:]  || [2019 Q2:] Liberty University uses the vacant anchor for its classes. Liberty University owns the mall</t>
  </si>
  <si>
    <t xml:space="preserve"> || CO-TENANCY LANGUAGE DELETED PER 2ND LEASE MOD 08-07-2018</t>
  </si>
  <si>
    <t>Macy's / JCP</t>
  </si>
  <si>
    <t>Dick's Sporting Goods (50000), Gordmans (49035), JCPenney (147641), Macy's (221326), Sears (Closed) (167337)</t>
  </si>
  <si>
    <t xml:space="preserve"> || Taking to Mar REC to close.  Sears closed - 22% vacancy (Jan 2018)</t>
  </si>
  <si>
    <t>Macy's, JCPenney, Dillards Mens/Home, Dillards Womens, Dillards Kids/Juniors</t>
  </si>
  <si>
    <t>Dillard's (East) (100151), Dillard's (South) (99998), Dillard's (West) (123100), H&amp;M (22290), JCPenney (129924), Macy's (157530), Sears (158039)</t>
  </si>
  <si>
    <t>Target, Kohl's, Shop-Rite</t>
  </si>
  <si>
    <t xml:space="preserve">[4/27/20]: "Retail Tenant" includes restaurants of any type and movie theaters; Excludes govt., medical, dental, etc.
Dick's closed approx. 2016 - moved to Cumberland Mall.   || </t>
  </si>
  <si>
    <t>Target closes OR &lt;65% of* "retail tenants" are not open</t>
  </si>
  <si>
    <t>Termination with 30 days notice, given w/in 6 months of exp. Of MP</t>
  </si>
  <si>
    <t>No true anchors; largest stores are DSW, Christmas Tree, Guitar Center</t>
  </si>
  <si>
    <t xml:space="preserve">[2020 Q1:] TG Note 2/19/2020: Summer 2019-1 vacant anchor reported.  Check this first. || [2019 Q2:] </t>
  </si>
  <si>
    <t xml:space="preserve">TG 1/27: largest space CTS, no true anchors here || </t>
  </si>
  <si>
    <t>&gt; 25% GLA closed</t>
  </si>
  <si>
    <t>Terminate in 90 days, if notice given w/in 6 mo. of exp. Of MP</t>
  </si>
  <si>
    <t>Must notify AT START of MP</t>
  </si>
  <si>
    <t>Barnes &amp; Noble, JCPenney, Macy's, Dick's, Kohl's</t>
  </si>
  <si>
    <t>Celebration! Cinema (86410), Dick's Sporting Goods (91346), JCPenney (105780), Kohl's (89765), Macy's (165754), Sears (124245), Younkers (Closed) (150081)</t>
  </si>
  <si>
    <t>[2020 Q1:] 2/24/2020: Versona opening soon. || [2019 Q2:] Gloria Jean's Coffee and a Cookie store are opening.</t>
  </si>
  <si>
    <t xml:space="preserve"> || 7/31: Younkers announced closing 6/28/18.  This will leave 4 anchors.</t>
  </si>
  <si>
    <t>DELETED in Extension and 1st Amendment of Lease (01-23-2020)</t>
  </si>
  <si>
    <t>Dick's, Macy's, JCPenney</t>
  </si>
  <si>
    <t>Dick's Sporting Goods (84000), Elder-Beerman (150000), JCPenney (126751), Macy's (149412), Round 1 Bowling (Coming) (0), Sears (127922), The Room Place (Coming) (0)</t>
  </si>
  <si>
    <t xml:space="preserve">[2020 Q1:] Round 1 open, replaced lower level Sears.  Roomplace was to open upper level Sears, now will be Morris Home Furnishings.  Coming soon to food court: Agnes &amp; Auntie Anne's.   || [2019 Q2:] Sears is currently being remodeled for two new tenants </t>
  </si>
  <si>
    <t>Lease Agreement- 11-19-2007</t>
  </si>
  <si>
    <t xml:space="preserve">&lt; 3 Major Tenants AND &lt; 80% remaining GLA </t>
  </si>
  <si>
    <t>RR: 6% as BMR and % rent / 30 days to notify and Terminate in 60 days OR pay full rent again</t>
  </si>
  <si>
    <t xml:space="preserve">Target, BestBuy, Dick's, JCPenney, Macy's </t>
  </si>
  <si>
    <t>Best Buy (50870), Dick's Sporting Goods (53775), DSW Shoe Warehouse (25000), JCPenney (179953), Macy's (161789), Sears (145000), Target (126000)</t>
  </si>
  <si>
    <t>*Lease was terminated in 2016 and a newer lease executed -- no co-T language in Lease dated 1-18-2016</t>
  </si>
  <si>
    <t>441 Outlet Center Drive</t>
  </si>
  <si>
    <t xml:space="preserve">&lt; 75% Floor Area </t>
  </si>
  <si>
    <t>6 mo /12 mo</t>
  </si>
  <si>
    <t>RR: 5% of GS (+ extras) /
Termination: 60 days to notify, 90 to term.</t>
  </si>
  <si>
    <t>Pinnacle At Turkey Creek</t>
  </si>
  <si>
    <t>Belk</t>
  </si>
  <si>
    <t>We are in Phase 1 - with Belk and BBB (but only Belk counts as anchor)</t>
  </si>
  <si>
    <t>[2020 Q1:]  || [2019 Q2:] 1  large anchor space open (Kanucan). 3 small spaces empty in the Pinnacle</t>
  </si>
  <si>
    <t>36.16 - 36.17</t>
  </si>
  <si>
    <t>(1) Belk closes (and not replaced [i.e. 95% of floor area occupied]) |OR| (2) &gt; 25% close</t>
  </si>
  <si>
    <t xml:space="preserve">(1 &amp; 2) ASAP / 6 mo </t>
  </si>
  <si>
    <t>(1&amp;2) RR: 4% of GS / Terminate lease: 30 days to notify, 30 days to term *(2) slightly diff notice req. for GLA termination remedy</t>
  </si>
  <si>
    <t>Check 3rd para of section A</t>
  </si>
  <si>
    <t>Macy's, Dillard's, JCPenney</t>
  </si>
  <si>
    <t>Dick's Sporting Goods (50250), Dillard's (144157), Forever 21 (21000), JCPenney (85212), Macy's (140000)</t>
  </si>
  <si>
    <t>[2020 Q1:]  || [2019 Q2:] Old Navy closed about 2 years ago; now a large arcade</t>
  </si>
  <si>
    <t>[5/12/20]: Department Stores per Exhibit A of Lease: JCP, Macy's, Dillards
 "Quasi Major" is definied as the SF of any tenants in demised anchor space so long as the aggregate is at least 80% of the total GLA of dept. store</t>
  </si>
  <si>
    <t xml:space="preserve">&lt; 2 Dept. Stores OR &lt; 80% of Remaining GLA </t>
  </si>
  <si>
    <t>Termination with 30 days notice (unlt'd time to give notice - until cured)</t>
  </si>
  <si>
    <t>Until Cured</t>
  </si>
  <si>
    <t>Dicks, B&amp;N, JCP, Macys, Dillards</t>
  </si>
  <si>
    <t>Dick's Sporting Goods (63000), Dillard's (160000), H&amp;M (23000), JCPenney (132489), Macy's (146763), Sears (157971)</t>
  </si>
  <si>
    <t>Sears 
(pending closure a/o 2/22/20)</t>
  </si>
  <si>
    <t xml:space="preserve">[2020 Q1:] As of 2/22/20, Sears closure in progress.  Mall well occupied, but many occupants not national stores - "much more a 'C' mall". || [2019 Q2:] </t>
  </si>
  <si>
    <t>DELETED in Extension and 2nd Amendment of Lease (01-23-2020)</t>
  </si>
  <si>
    <t>[5/12/20]: there is a great site plan with SF in the MTM folder (even if not up-to-date--has total SF); There is BBB and a Trader Joes, but only Belk counts</t>
  </si>
  <si>
    <t>Belk's closes OR &lt; 75% GLA</t>
  </si>
  <si>
    <t>Termination - must give written notice within 6 mo. of MP</t>
  </si>
  <si>
    <t>Nordstrom, JCPenney, Macy's</t>
  </si>
  <si>
    <t>AMC Theatres (79330), Dave &amp; Buster's (Coming) (40000), Dick's Sporting Goods (Closed) (70000), JCPenney (148959), Macy's (235213), Nordstrom (144057)</t>
  </si>
  <si>
    <t xml:space="preserve">[2020 Q1:] Sears demolished, new retail under construction. || [2019 Q2:] </t>
  </si>
  <si>
    <t xml:space="preserve">(1) Anchor Op. Failure: 
&lt; 3 open
OR
(2) GLA op fail.: &lt; 75% </t>
  </si>
  <si>
    <t>Scheels All Sports, Village Pointe Cinema</t>
  </si>
  <si>
    <t>Anchor = &gt;50K sf</t>
  </si>
  <si>
    <t>Any 1 Anchor OR &gt;25% other Tenants cease operations AND sales decrease by min of 10% LFL (Lease Yr)</t>
  </si>
  <si>
    <t>Substitute Rent (not defined for op co-t?) 12 mos OR terminate w/in 30 days after exp of 6 mo. 6 mos' notice to close</t>
  </si>
  <si>
    <t>Dillard's</t>
  </si>
  <si>
    <t>AMC Summit 16 (60191), Barnes &amp; Noble (25390), Bed Bath &amp; Beyond (28000), Belk (161643), Saks Fifth Avenue (99500), Trader Joe's (0)</t>
  </si>
  <si>
    <t>Article XXVII</t>
  </si>
  <si>
    <t>&lt; 1 anchor OR &lt; 80% remaining GLA</t>
  </si>
  <si>
    <t>180 days // 365 TOTAL</t>
  </si>
  <si>
    <t>Reduced Rent (x2): 4% of gross sales on monthly basis until cured w/in 1st 6 months // 4% gross sales for 6 mo. guaranteed
Termination: at exp. Of 365 days, term w/ 45 days</t>
  </si>
  <si>
    <t>4% gross</t>
  </si>
  <si>
    <t>410 Four Seasons Town Centre</t>
  </si>
  <si>
    <t>JCPenney, Dillard's, Round 1 Entertainment</t>
  </si>
  <si>
    <t>Dillard's (212975), JCPenney (217975), Round 1 Bowling/Amusement (0), Vacant (211994)</t>
  </si>
  <si>
    <t xml:space="preserve">[2020 Q1:] Round 1 replaced vacant Macy's and Sears box - takes up 3 levels. || [2019 Q2:] Very large store with low volume in a mall in transition from it's 80's heydays. Of the 105- 30 are local stores/non-national.  </t>
  </si>
  <si>
    <t>Anchor: …single tenant occupying &gt; 50K sf;
We also have a LL recapture right here per the Jan-2020 amendment</t>
  </si>
  <si>
    <t xml:space="preserve">(1) Anchor Op. Failure: 
ZERO anchors open
OR
(2) GLA op fail.: &lt; 80% </t>
  </si>
  <si>
    <t>(1) 6 mo. / 18 mo. (total)
(2) 10 mo / 12 mo. (total)</t>
  </si>
  <si>
    <t>Stew Leonard's, Macy's</t>
  </si>
  <si>
    <t>Macy's (289243), Regal Cinemas (Coming) (60353), Sears (Closed) (169634), Stew Leonard's (2019) (100195)</t>
  </si>
  <si>
    <t xml:space="preserve">[2020 Q1:] Stew Leonard's replaced closed Sears store. Keith's comment 3/10: movie theater upper level coming soon. || [2019 Q2:] 6/2019:  Sears is vacant.                             </t>
  </si>
  <si>
    <t>12/2019: On 2019 watch list, not in default of co-t provisions. - TG || 1/21/20: Pier 1 in street store on Rt. 17 - diff center
12/2019: Not in default</t>
  </si>
  <si>
    <t>Lease - 06-16-2009</t>
  </si>
  <si>
    <t>(1) "Anchor Operating Failure": 
&lt; 1 anchors |OR |
(2) "GLA Op. Failure": &lt; 80% GLA</t>
  </si>
  <si>
    <t>50% of BMR and % rent</t>
  </si>
  <si>
    <t>720 for anchors (24 mo)
300 for GLA (10 mo)</t>
  </si>
  <si>
    <t>Barnes &amp; Noble (31600), Best Buy (45000), Dick's Sporting Goods (45000), Dillard's (200000), Harkins Theatres (71000), Macy's (120000)</t>
  </si>
  <si>
    <t xml:space="preserve">[2020 Q1:] Most of the vacant mall shops are comparable in size to YC store. || [2019 Q2:] </t>
  </si>
  <si>
    <t>Terminate lease w/in 30 days after end of MP, close 180 days after notice</t>
  </si>
  <si>
    <t>Dillard's, JCPenney, Gordman's, Bed, Bath &amp; Beyond</t>
  </si>
  <si>
    <t>Bed Bath &amp; Beyond (30000), Best Buy (30399), Dave &amp; Buster's (0), Dillard's (162140), Gordmans (53908), JCPenney (98540), Malco Theatres (42860), T.J.Maxx (31229), Target (137000), The Fresh Market ()</t>
  </si>
  <si>
    <t xml:space="preserve">[2020 Q1:]  || [2019 Q2:] Outdoor center with big box stores in the parking lot:  Target, Cabela's, TJMaxx, DSW, and Gordmans. </t>
  </si>
  <si>
    <t xml:space="preserve">(1) Anchor Op. Failure: 
ZERO anchors open
OR
(2) GLA op fail.: &lt; 75% </t>
  </si>
  <si>
    <t xml:space="preserve">BJs Wholesale Club, Wegmans, Kohl's,
TJMaxx, Old Navy
</t>
  </si>
  <si>
    <t>[5/1/20]: "Key Tenants" = BJs, Kohl's and Wegman's</t>
  </si>
  <si>
    <t>&lt; 2 Key Tenants* open OR &lt;70% SS tenants (by count)</t>
  </si>
  <si>
    <t>365 days</t>
  </si>
  <si>
    <t>Termination in 60 days with 90 days to notify</t>
  </si>
  <si>
    <t>Macy's, Ikea, Round 1, Showcase Cinema De Lux, Target, Blink Fitness</t>
  </si>
  <si>
    <t>[2020 Q1:] Macy's to close late March 2020.  LL looking to replace with TJMaxx concepts.  Five Below scheduled to open in Famous Footwear and former Payless spaces; Famous to relocate to former Disney Store.  Round One expanding.  Avis is taking a vacant store front and a kiosk will be put in place. F45 Training to open, unknown timing.  || [2019 Q2:] Windsor coming soon; Hook &amp; Reel recently opened. Disney recently closed.</t>
  </si>
  <si>
    <t>A-</t>
  </si>
  <si>
    <t>Target, Nordstrom</t>
  </si>
  <si>
    <t xml:space="preserve">[2020 Q1:] Forever 21 recently closed (Jan. 2020, ~12k sf). || [2019 Q2:] </t>
  </si>
  <si>
    <t>Addendum; DOC. Pp.46</t>
  </si>
  <si>
    <t>(1) Any 2 anchors* AND (2)
&gt;20% of in-line tenants [Exh. A]  close |AND| (3) GS &gt;/= -15% YoY</t>
  </si>
  <si>
    <t>(1) 12 mo. &amp; (2) 6 mo &amp; (3) TTM (LFL)</t>
  </si>
  <si>
    <t>Terminate upon 60 days notice given w/in 30 days of MP</t>
  </si>
  <si>
    <t>360 - anchors
180 - GLA</t>
  </si>
  <si>
    <t>JCPenney (204340), Macy's (352384)</t>
  </si>
  <si>
    <t>[2020 Q1:] Well-leased mall per DM. || [2019 Q2:] Mall well leased.</t>
  </si>
  <si>
    <t xml:space="preserve"> || Anchors (2): JC Penny (204,340 sf), Macy's (352,384 sf)
Total GLA: 963,000
Macerich website calls out "Major Retailers" as Apple, Forever 21, H&amp;M, + anchors</t>
  </si>
  <si>
    <t>Either + Sales</t>
  </si>
  <si>
    <t>Macy's and 2 Dillards ("North" &amp; "South")</t>
  </si>
  <si>
    <t>Dillard's (North) (125758), Dillard's (South) (111402), Macy's (195776)</t>
  </si>
  <si>
    <t>[2020 Q1:] Opening Soon: The Candle Lab, Versona, Macaron and Duck Donuts || [2019 Q2:] There is construction for a new, huge, furniture store (Arhaus) and also a new Bistro. The furniture store is taking up 4 vacant store fronts directly across from YC.</t>
  </si>
  <si>
    <t xml:space="preserve">1/27/2020: 3 anchors, not 2.  3rd anchor is "Dillards South" || </t>
  </si>
  <si>
    <t>JCPenney, Dillard's Men/Home, Dillard's Woman, Dave &amp; Buster's</t>
  </si>
  <si>
    <t>Dillard's Men/Home (118430), Dillard's Women/Children (230000), Forever 21 (109126), JCPenney (165705)</t>
  </si>
  <si>
    <t xml:space="preserve">(1) Anchor Op. Failure: 
&lt; 2 open
OR
(2) GLA op fail.: &lt; 80% </t>
  </si>
  <si>
    <t>Macy's, Dillard's</t>
  </si>
  <si>
    <t>Lease - 10-27-2015</t>
  </si>
  <si>
    <t>&lt; 2 anchors OR &lt; 80% remaining GLA ||AND|| GS &lt;/= $500K OR &gt;/= -15% YoY</t>
  </si>
  <si>
    <t>60 days to notify, 180 to terminate</t>
  </si>
  <si>
    <t xml:space="preserve">[2020 Q1:] Most recent closure was Rue 21. There is a new tenant that is getting ready to open by month end. || [2019 Q2:] </t>
  </si>
  <si>
    <t>Lease Agreement 11-3-2009</t>
  </si>
  <si>
    <t>Macy's OR JCP</t>
  </si>
  <si>
    <t>If less than 70% OR Macys or Pennys are vacant</t>
  </si>
  <si>
    <t>Reduced Rent only [UNLESS we are within the first 35 months of the lease term]</t>
  </si>
  <si>
    <t xml:space="preserve">JCPenney, Macy's, Von Maur </t>
  </si>
  <si>
    <t>Barnes &amp; Noble (40600), Celebration! Cinema (46922), JCPenney (254905), Kohl's (90227), Macy's (157316), Vacant (60000), Vacant 2 (50000), Vacant 3 (40000), Vacant 4 (30000), Von Maur (2019) (90000)</t>
  </si>
  <si>
    <t>[2020 Q1:] Sephora, Aeropostale, WHBM - all opening Spring 2020 || [2019 Q2:] June 2019: Current vacancies are leased or part of future construction plans.  The wing with Van Maur has additional tenant space that is also currently leased and will be opening 10/2019.  The Landlord said some retailers are pulling out of the neighboring mall in Grandville to have their one location in this mall for the area.</t>
  </si>
  <si>
    <t>250 Lehigh Valley Mall</t>
  </si>
  <si>
    <t>Babies R Us (Closed) (37968), Bob's Discount Furniture (30000), Boscov's (172876), JCPenney (187659), Macy's (212000)</t>
  </si>
  <si>
    <t>[5/1/20]: *Major Tenant = "A single tenant operating under 1 trade name occup. At least 50K contiguous SF" ; Deemed open (per section 24.22(e) if: at least 50% of GLA is replaced</t>
  </si>
  <si>
    <t>&lt; 2 Major tenants OR &lt; 65% GLA |AND| GS during TTM from last day of MP are (i) &lt;/=$600K or (ii) -15% YoY (of 6mo MP)</t>
  </si>
  <si>
    <t>Macy's, Macy's Men/Home, Nordstrom</t>
  </si>
  <si>
    <t>Bloomingdale's (2018) (150000), Macy's (316478), Macy's Men/Home (249000), Nordstrom (225000), ShowPlace ICON (2018) (0)</t>
  </si>
  <si>
    <t xml:space="preserve">[2020 Q1:] Coming soon: Bloomingdales (under construction) || [2019 Q2:] </t>
  </si>
  <si>
    <t xml:space="preserve"> || TG note 1/10/20: there are no vacant anchors.  Not sure why DM reported 1 vacancy (?)</t>
  </si>
  <si>
    <t>If 1 at least Dept store AND 80% GLA not open for business.</t>
  </si>
  <si>
    <t>180 days / 9 mo</t>
  </si>
  <si>
    <t>Reduced Rent -- 6% / Terminate on 90 days notice [[given within ?? # of days?]]</t>
  </si>
  <si>
    <t>Macy's, Wegmans, JCPenney, Dick's &amp; Sears</t>
  </si>
  <si>
    <t>Dick's Sporting Goods (45000), JCPenney (149325), Macy's (217976), Sears (149925), Wegmans (60350)</t>
  </si>
  <si>
    <t xml:space="preserve">TG 1/15/2020: SF data from PointInside v likely incorrect. Lineup completed; if reviewed in conjunction with PI data, the mall is ~75% occupied (SS). In reality, it is likely NOT in default but worth keeping on watch list.  Will ask DM for close look in Feb 2020. || </t>
  </si>
  <si>
    <t>&lt;2 Major Tenants (&gt;=40k SF) OR &lt;70% excl Majors and YC AND sales &lt;$600k 12 mos LFL or decline 15% 6 mos LFL</t>
  </si>
  <si>
    <t>Terminate lease with 180 days' notice given within 60 days after the end of the MP</t>
  </si>
  <si>
    <t>2894 E 3rd St</t>
  </si>
  <si>
    <t xml:space="preserve">Macy's, Target, Dick's, Fresh Thyme Grocery </t>
  </si>
  <si>
    <t>Bed Bath &amp; Beyond (25000), Dick's Sporting Goods (50000), Fresh Thyme Market (30000), Macy's (36000), Sears (Closed) (103785), Target (126100)</t>
  </si>
  <si>
    <t xml:space="preserve">[2020 Q1:] Sears closed 2016, replaced with Fresh Thyme. Mall has lifestyle feel. || [2019 Q2:] </t>
  </si>
  <si>
    <t>&lt; 2 Major Tenants AND &lt; 70% remaining GLA ||AND|| GS &gt;/= -15% YoY</t>
  </si>
  <si>
    <t>Reduced Rent: 6% of GS paid monthly / Termination: 60 days to notify, 120 to terminate</t>
  </si>
  <si>
    <t>"1st day of the 1st calendar mo. following LL receipt of notice"</t>
  </si>
  <si>
    <t>Macy's, Lord &amp; Taylor,  Sears,  Barnes &amp; Noble</t>
  </si>
  <si>
    <t>Lord &amp; Taylor (169200), Macy's (255100), Sears (192000)</t>
  </si>
  <si>
    <t xml:space="preserve">[2020 Q1:] Sears closing soon || [2019 Q2:] </t>
  </si>
  <si>
    <t>&lt; 2 Major Tenants OR &lt; 75% remaining GLA || AND || GS decline 15% or more YoY |OR| are &lt;$600K during MP</t>
  </si>
  <si>
    <t>Reduced Rent: 6% GS monthly / Terminate with notice given 60 days after MP; 120 to term.</t>
  </si>
  <si>
    <t>Yes ("Condition Notice")</t>
  </si>
  <si>
    <t>JCPenney, Sears, Macy's</t>
  </si>
  <si>
    <t>JCPenney (124748), Macy's (199266), Sears (163492)</t>
  </si>
  <si>
    <t xml:space="preserve">&lt; 2 Major Tenants OR &lt; 80% remaining GLA ||AND|| GS are &lt; $550K OR decline &gt;15% YoY </t>
  </si>
  <si>
    <t>Bed Bath &amp; Beyond, Belk, Best Buy, Dick's, Dillard's, World Market</t>
  </si>
  <si>
    <t>Bed Bath &amp; Beyond (28713), Belk (60000), Best Buy (45484), Dick's Sporting Goods (45000), Dillard's (168800), Dillard's 2 (142134), Ross Dress For Less (27894), World Market (0)</t>
  </si>
  <si>
    <t xml:space="preserve">[5/1/20]: * Sec. 4.2 of lease: Major Tenant = "A single tenant operating under 1 trade name occup. At least 25K contiguous SF" </t>
  </si>
  <si>
    <t>&lt; 2 Major Tenants OR &lt; 75% GLA |AND| GS during TTM from last day of MP are (i) &lt;/=$525K or (ii) -15% YoY (of 6mo MP)</t>
  </si>
  <si>
    <t>Macy's, JCPenney, Nordstrom, Sears, Target</t>
  </si>
  <si>
    <t>JCPenney (143638), Macy's (144938), Nordstrom (143000), Old Navy (0), Sears (156094), Target (150000)</t>
  </si>
  <si>
    <t>&lt;3 department stores AND &lt;80% remaining GLA excl DS &amp; YCC</t>
  </si>
  <si>
    <t>Dillard's and Belk</t>
  </si>
  <si>
    <t xml:space="preserve">(1) &lt; 2 anchors (blds A &amp; B)
OR 
(2) &lt; 75% non-anchor by SF </t>
  </si>
  <si>
    <t>Dillard's and JCPenney</t>
  </si>
  <si>
    <t>Ashley Furniture (45156), Dillard's (158857), Gordmans (59360), h.h. gregg (Closed) (33860), JCPenney (98840), Sportsman's Warehouse (48171)</t>
  </si>
  <si>
    <t xml:space="preserve">3/10/20: Per Lisa Lacey - 7 vacancies; moved to local outlet center. || </t>
  </si>
  <si>
    <t xml:space="preserve">(1) &lt; 2 anchors OR 
(2) &lt; 75% non-anchor by SF </t>
  </si>
  <si>
    <t xml:space="preserve">Reduced Rent: 4% Gross sales // Termination: 60 days to notify, 60 to terminate
</t>
  </si>
  <si>
    <t>JCPenney, Sears, Macy's, Lord &amp; Taylor</t>
  </si>
  <si>
    <t>[5/1/20]: "Major Tenant" = a single tenant operating under one trade name occupying at least 25K contiguous SF</t>
  </si>
  <si>
    <t>Lease - 01-14-2009</t>
  </si>
  <si>
    <t>&lt; 2 Major Tenants OR &lt; 75% GLA |AND| GS -15% YoY</t>
  </si>
  <si>
    <t>RR: 6% monthly / Terminate upon 120 days notice w/in 30 days</t>
  </si>
  <si>
    <t>Starting on "1st day of first full calendar month following default"</t>
  </si>
  <si>
    <t>Macy's/Macy's Home, JCPenney, Sears</t>
  </si>
  <si>
    <t>JCPenney (216000), Macy's (0), Macy's II (0), Nordstrom Rack (0), Round 1 Bowling/Amusement (52000), Sears (241000)</t>
  </si>
  <si>
    <t>Dillard's, Dillard's Men, JC Penney, Macy's, &amp; Dick's Sporting Goods</t>
  </si>
  <si>
    <t>Dick's Sporting Goods (50000), Dillard's (210000), Dillard's Men/Home (84048), JCPenney (125000), Macy's (200000)</t>
  </si>
  <si>
    <t>(1) "Anchor Operating Failure": 
&lt; 2 anchors |OR |
(2) "GLA Op. Failure": &lt; 80% GLA</t>
  </si>
  <si>
    <t>JCPenney, Macy's, Dick's, Sears, Value City</t>
  </si>
  <si>
    <t>Barnes &amp; Noble (29000), Dick's Sporting Goods (50000), DSW Shoe Warehouse (17500), Ethan Allen (15600), JCPenney (101300), Macy's (139300), Sears (120800), Value City Furniture (47500)</t>
  </si>
  <si>
    <t xml:space="preserve">[2020 Q1:] 1 vacant restaurant, 3 entertainment uses || [2019 Q2:] </t>
  </si>
  <si>
    <t>*excl YC, Quasi, outparcels, &amp; locs with no customer frontage or entry into mall</t>
  </si>
  <si>
    <t>&lt; 2 Majors (see 102(d) of Lease) OR &lt;75% GLA*</t>
  </si>
  <si>
    <t>Barnes &amp; Noble (29000), Belk (115793), Best Buy (32054), Burlington (46000), Dick's Sporting Goods (45000), H&amp;M (2018) (20000), HomeGoods (2018) (20000), JCPenney (104107)</t>
  </si>
  <si>
    <t>[2020 Q1:] In 2018 Five Below and Home Goods added to exterior of mall.  Recently completed interior renovation (carpet/new seating). || [2019 Q2:] Extremely seasonal mall with huge holiday business but the other 9 months are challenging.  Mall has added multiple new large format stores - some with only exterior entrances (Home Goods, Five Below). BBW,  H&amp;M and Forever 21 just moved in to large new concept spaces - lots of growth.</t>
  </si>
  <si>
    <t xml:space="preserve"> **of "total leaseable area after deducting…." 18.29[b](i-iii) 
|| Anchors: Belk, Dicks, Burlington</t>
  </si>
  <si>
    <t>&lt; 2 "department stores" OR &lt; 70% GLA**</t>
  </si>
  <si>
    <t>Terminate with 30 days notice (must send notice prior to cure)</t>
  </si>
  <si>
    <t>Target, JCPenney, Macy's, Nordstrom</t>
  </si>
  <si>
    <t>Barnes &amp; Noble (0), Cabela's (100000), Cinemark Christiana (50760), JCPenney (158000), Macy's (215000), Nordstrom (123000), Target (145312)</t>
  </si>
  <si>
    <t>Lease - 7-16-2009</t>
  </si>
  <si>
    <t xml:space="preserve"> Macy's, Belk, Dillard's, JCPenney</t>
  </si>
  <si>
    <t>Belk (134934), Belk Men/Children (50000), Dillard's (207000), H&amp;M (23644), JCPenney (103545), Macy's (235500)</t>
  </si>
  <si>
    <t>[2020 Q1:]  || [2019 Q2:] The number of vacancies does it total current without lease.  There may be lease negotiation in progress, but did not share.</t>
  </si>
  <si>
    <t>Rider - 2.1 B</t>
  </si>
  <si>
    <t>(1) &lt; 3 anchors OR (2) &lt; 75% non-anchor by SF</t>
  </si>
  <si>
    <t>(1) 24 mo / 
(2) 18 mo</t>
  </si>
  <si>
    <t>(Both) Termination: 60 days to notify, 60 days to terminate</t>
  </si>
  <si>
    <t>Dick's, Dillard's, Nordstrom, Target, Ross, Old Navy, Staples, Barnes &amp; Noble</t>
  </si>
  <si>
    <t xml:space="preserve">[2020 Q1:] Construction underway near our store.  Expansion in planning stages: cinema, restaurants, bowling/entertainment uses, addition of CB2 and Restoration Hardware.  Pending openings: Tommy Bahama Bar and store, April 2020.   || [2019 Q2:] </t>
  </si>
  <si>
    <t>[5/1/20]: *Major Tenant="A single tenant operating under 1 trade name occup. At least 40K contiguous SF;  Replaced=at least 65% is tenanted; **Sales decline: must be when compared to TTM prior to condition</t>
  </si>
  <si>
    <t xml:space="preserve">ZERO Major Tenants* OR &lt; 75% GLA |AND| GS &lt;$525K OR decline by 15%** </t>
  </si>
  <si>
    <t>Macy's, Bass Pro Shop, IPIC Cinemas, Barnes &amp; Nobel</t>
  </si>
  <si>
    <t xml:space="preserve">[2020 Q1:] 3 restaurants opening soon (2020) || [2019 Q2:] </t>
  </si>
  <si>
    <t>"Major Tenants" = &gt;25K SF; EK updated column AD with list per lease &amp; site plan w/ SF</t>
  </si>
  <si>
    <t>8.2 C</t>
  </si>
  <si>
    <t>At least 2 Major Tenants close OR &gt; 20% non-major t's by count</t>
  </si>
  <si>
    <t>6 months to notify, 30 days to terminate</t>
  </si>
  <si>
    <t>Marshalls, Best Buy, Michaels, Bed Bath &amp; Beyond, Old Navy</t>
  </si>
  <si>
    <t>[2020 Q1:]  || [2019 Q2:] The mall just added a new area full of restaurants next to us.</t>
  </si>
  <si>
    <t xml:space="preserve"> Named Anchors:
Marshalls, Best Buy, Michaels, BB&amp;B, or Old Navy
|| 1/21/20: Pier 1 directly across the street;
1/9/20: Per the website, there are 16 total spaces in SC and it is 100% leased</t>
  </si>
  <si>
    <t>23000 Eureka Rd.</t>
  </si>
  <si>
    <t>JCPenney, Macy's, Kohl's, BestBuy</t>
  </si>
  <si>
    <t>Best Buy (45000), Cinemark Theatres (74873), JCPenney (215787), Macy's (292377)</t>
  </si>
  <si>
    <t xml:space="preserve">[2020 Q1:] Cinnabon currently under construction. || [2019 Q2:] </t>
  </si>
  <si>
    <t>"Macy's, JCP, Best Buy, &amp; Cinemark are each hereinafter referred to as "Co-Tenancy Anchors" or their suitable replacements; "GLA"=in-line retail space in enclosed mall</t>
  </si>
  <si>
    <t>&lt; 3 anchors OR &lt; 75% GLA</t>
  </si>
  <si>
    <t>Termination; 180 to notify, 30 days to term</t>
  </si>
  <si>
    <t>Macy's, Dillard's (2 locations), JCPenney</t>
  </si>
  <si>
    <t>Dillard's (East) (132528), Dillard's (West) (170609), JCPenney (125000), Macy's (160000)</t>
  </si>
  <si>
    <t xml:space="preserve">[2020 Q1:]  || [2019 Q2:] Traditional two story indoor mall.  Dillard's occupies 2 anchor spaces.  </t>
  </si>
  <si>
    <t>&lt; 3 anchors OR &lt; 75% GLA
AND
GS for MP &lt; $550K or &lt;15% YoY</t>
  </si>
  <si>
    <t>Terminate in 180 days with 60 days to notify</t>
  </si>
  <si>
    <t>Target, Lord &amp; Taylor, Macy's, JCPenney</t>
  </si>
  <si>
    <t>JCPenney (150547), Lord &amp; Taylor (118000), Macy's (213081), Target (194322)</t>
  </si>
  <si>
    <t>[2020 Q1:]  || [2019 Q2:] SeaQuest (aquarium) opening soon. Bath &amp; Body Works moving 2 units next door. 15 of 18 empty units were located on 2nd level (same level as us)</t>
  </si>
  <si>
    <t>8555 Seneca Turnpike</t>
  </si>
  <si>
    <t>Boscov's, Target, JCPenney, Macy's</t>
  </si>
  <si>
    <t>Boscov's (150000), Dick's Sporting Goods (51355), JCPenney (150000), Macy's (140000), Target (126000)</t>
  </si>
  <si>
    <t xml:space="preserve">[2020 Q1:] 10 below is closing soon.   || [2019 Q2:] </t>
  </si>
  <si>
    <t>Standard Shopping Center Lease-09-22-2011</t>
  </si>
  <si>
    <t>&lt; 3 anchors AND &lt; 70% GLA of "mall shop"* AND GS decline by 10% vs TTM</t>
  </si>
  <si>
    <t>RR: 6% of monthly GS as NNN rent (can pay indefinitely until threshold is met)</t>
  </si>
  <si>
    <t>6% of GS as NNN rent</t>
  </si>
  <si>
    <t>At-Home (109933), Barnes &amp; Noble (32892), JCPenney (145770), Macy's (141772), Sears (146097), T.J.Maxx/HomeGoods (52000)</t>
  </si>
  <si>
    <t>[2020 Q1:] Old Navy attached but not accessIble from the mall.  Pending Sears closure in 2020; unsure of date. || [2019 Q2:] Some of the vacant stores are transitioning into a gym.</t>
  </si>
  <si>
    <t>AMC Theatres (0), Dick's Sporting Goods (0), JCPenney (125750), Kohl's (93000), Macy's (166564), Macy's Home Store (110131), Sears (142688)</t>
  </si>
  <si>
    <t>[2020 Q1:] Pending Closures: Sears &amp; Hallmark (by end of February 2020). || [2019 Q2:] 2 Large restaurant spaces. Both are closed.</t>
  </si>
  <si>
    <t>Lease 01-26-2012</t>
  </si>
  <si>
    <t>&lt; 3 anchors OR &lt; 75% remaining GLA
AND
GS during MP &lt;$550K or &lt;15% YoY</t>
  </si>
  <si>
    <t>6 mo / 12 add. Mo.</t>
  </si>
  <si>
    <t>Reduced Rent (6% of GS) / termination (60 d to notify, 60 to term)</t>
  </si>
  <si>
    <t>Boscov's, Macy's, Sears</t>
  </si>
  <si>
    <t>Barnes &amp; Noble (30000), Best Buy (46708), Boscov's (175065), Macy's (150000), Macy's Home Store (52000), Sears (174172)</t>
  </si>
  <si>
    <t xml:space="preserve">[2020 Q1:] Sears closing March 2020 || [2019 Q2:] </t>
  </si>
  <si>
    <t>V</t>
  </si>
  <si>
    <t>Any 2 named anchor* OR &gt;25% of other mall tenants (by count)</t>
  </si>
  <si>
    <t xml:space="preserve">12 months </t>
  </si>
  <si>
    <t>Terminate w/30 days' notice given w/in 6 mos of exp of MP</t>
  </si>
  <si>
    <t>Belk, JCPenney, Macy's (2 locations), Sears</t>
  </si>
  <si>
    <t>Belk (128819), JCPenney (82000), Macy's (238000), Macy's Furniture Gallery (232000), Sears (170527)</t>
  </si>
  <si>
    <t>Burlington, Dillard's, JCPenney, Belk</t>
  </si>
  <si>
    <t>JCPenney (163474), Round 1 Bowling/Amusement (50000), Sears (148655), The Room Place (Coming) (62000)</t>
  </si>
  <si>
    <t xml:space="preserve"> || 1/21/20: Different shopping center</t>
  </si>
  <si>
    <t>Lord &amp; Taylor, JCPenney, Macy's, Dick's</t>
  </si>
  <si>
    <t>Dick's Sporting Goods (0), JCPenney (202000), Lord &amp; Taylor (120000), Macy's (320000), Vacant (216000)</t>
  </si>
  <si>
    <t>&lt;3 Dept Stores AND &lt; 75% GLA</t>
  </si>
  <si>
    <t>Pay 6% as BMR for 9 months then can terminate on 90 days notice, which MUST BE GIVEN W/IN 10 DAYS OF 9TH MONTH</t>
  </si>
  <si>
    <t>Dick's, Dillard's, JCPenney, Macy's</t>
  </si>
  <si>
    <t>Cobb Theatres (0), Dick's Sporting Goods (Coming) (0), Dillard's (160722), DSW Shoe Warehouse (25137), JCPenney (215542), Macy's (162034), Petsmart (Coming) (0), Sears (187000)</t>
  </si>
  <si>
    <t>[2020 Q1:] Lucky's Market just closed, new grocer TBD.  Dick's replaced Sears || [2019 Q2:] Store has 5 adjacent stores closed w/in vicinity. Both stores next to YCC are vacant.</t>
  </si>
  <si>
    <t>&lt;3 Majors (&gt;/=40k sf) AND &lt;80% GLA excl Majors AND sales decline of 15% LFL</t>
  </si>
  <si>
    <t>Notice LL, 6% GS/Terminate lease w/120 days' notice w/in 60 days after end of 2nd MP</t>
  </si>
  <si>
    <t>Dillard's, JCPenney, Belk, Bed Bath &amp; Beyond, Dick's, Sears</t>
  </si>
  <si>
    <t>Bed Bath &amp; Beyond (25122), Belk (140000), Cinemark 14 (51788), Dick's Sporting Goods (52084), Dillard's (159982), H&amp;M (20175), JCPenney (103911), Sears (142722), Vacant (150000)</t>
  </si>
  <si>
    <t>[2020 Q1:] Charlotte Russe returning soon, Versona will occupy large empty space.  Dick's is in mall now- moving to free standing in parking lot in 2021. || [2019 Q2:] Like all MB malls- the summer season is critical to success.  The mall has seen a large number of vacancies of late- but say they have bigger format stores to take spaces and something new in out parcels coming</t>
  </si>
  <si>
    <t>Dillards, Macy's, JCPenney, Dick's</t>
  </si>
  <si>
    <t>AMC 18 Theatres (74581), Barnes &amp; Noble (29000), Dave &amp; Buster's (0), Dick's Sporting Goods (52074), Dillard's (182333), JCPenney (150434), Macy's (198625)</t>
  </si>
  <si>
    <t>[2020 Q1:] Mall renovated 2017 || [2019 Q2:] Newly renovated mall</t>
  </si>
  <si>
    <t xml:space="preserve">(1) "Anchor Operating Failure": 
&lt; 3 anchors |OR |
(2) "GLA Op. Failure": &lt; 75% </t>
  </si>
  <si>
    <t xml:space="preserve">[2020 Q1:] Toys R Us? || [2019 Q2:] </t>
  </si>
  <si>
    <t xml:space="preserve">5/18/20: NEED SF, this seems unreasonable based on DM's count of SS in the first place…
[5/12/20]: "Leaseable floor area" excludes food court and other restaurants </t>
  </si>
  <si>
    <t>&lt; 75% of GLA</t>
  </si>
  <si>
    <t>Termination - notify w/in 60 days, terminate in 90 days</t>
  </si>
  <si>
    <t>Kohl's, Target, TJMaxx, Dick's Sporting Goods</t>
  </si>
  <si>
    <t xml:space="preserve">[2020 Q1:] Under construction/opening soon: America's Best, Five Guys Burgers &amp; Fries.  Nail Salon recently opened.   || [2019 Q2:] </t>
  </si>
  <si>
    <t>(any of) Target, Kohl's or LA fitness close OR &gt;30% of other tenants (by count)</t>
  </si>
  <si>
    <t>Terminate with written notice (we choose period)</t>
  </si>
  <si>
    <t>Belk, Saks 5th Avenue, Macy's, Dillard's, Sears</t>
  </si>
  <si>
    <t>Belk (180230), Dillard's (206000), Macy's (179930), Saks Fifth Avenue (83066), Sears (144846)</t>
  </si>
  <si>
    <t>[2020 Q1:] Some of the restaurants in the mall common area on the outside of the mall are closed. Mall is under new ownership. || [2019 Q2:] Multiple closures in recent years-low foot traffic in center.  We have  small store in a poor location- extremely limited space and renting offsite.  We are in a wing with the most closures and off in a small hallway near B&amp;N.  Suprisingly- a new hotel is being built in parking lot- that makes 4 within 1 block.</t>
  </si>
  <si>
    <t>Dillard's, JCPenney, Kohl's, Dick's, Macy's</t>
  </si>
  <si>
    <t>Dick's Sporting Goods (84000), Dillard's (208186), JCPenney (125264), Kohl's (83232), Macy's (220000)</t>
  </si>
  <si>
    <t xml:space="preserve">[2020 Q1:] Mall purchased by Brookfield, Feb. 2020 || [2019 Q2:] </t>
  </si>
  <si>
    <t>Any 2 anchors close or &gt; 20% other tenants (by count)</t>
  </si>
  <si>
    <t>TERMINATION: 6 mo. to notify; 90 days to terminate</t>
  </si>
  <si>
    <t>Macy's, Sears, JCPenney, Dick's</t>
  </si>
  <si>
    <t>Dick's Sporting Goods (80000), JCPenney (123807), Macy's (North) (102687), Macy's (South) (144650), Sears (141467)</t>
  </si>
  <si>
    <t>(1) 50% BMR and 50% %rent // Term: 60 d to notify, 30 d to term.
(2) Term: 60 days to notify, 30 to Terminate</t>
  </si>
  <si>
    <t xml:space="preserve">JCPenney, Macy's, Dillard's, Sears, Dick's Sporting Goods, Crayola </t>
  </si>
  <si>
    <t>Crayola Experience (79089), Dick's Sporting Goods (63150), Dillard's (252300), JCPenney (200000), Macy's (200000), Sears (169926)</t>
  </si>
  <si>
    <t xml:space="preserve">[2020 Q1:] Center includes FL Hotel &amp; Conference Center. || [2019 Q2:] FL's largest Mall.  Full service Hotel and Conference Center attached.  </t>
  </si>
  <si>
    <t>&lt; 4 anchors |OR| &lt; 75% of GLA AND Rev &lt;/= $600k or -15% (vs. T6M from start of MP)</t>
  </si>
  <si>
    <t>Terminate lease: 60 days to notify, 180 days to terminate</t>
  </si>
  <si>
    <t>Macy's, Nordstrom/Rack</t>
  </si>
  <si>
    <t>Crate &amp; Barrel (35000), Macy's (194157), Nordstrom (224972)</t>
  </si>
  <si>
    <t>Lease 4-8-2009</t>
  </si>
  <si>
    <t>Macy's, JCPenney, Dillard's, Sears, Ollie's Bargain Outlet, Cinema</t>
  </si>
  <si>
    <t>Cobb Theatres (65450), Dillard's (95673), JCPenney (141525), Macy's (120000), Sears (120000), Sports Authority (Closed) (29240)</t>
  </si>
  <si>
    <t xml:space="preserve">[2020 Q1:] Bulk of vacancies in single wing of center located past our store (Sears wing).  Sears has limited their sales floor size.  Issues with lighting in store.  Mall currently undergoing new roofing replacement.  Two new locations building out in food court to fill vacancies.  || [2019 Q2:] </t>
  </si>
  <si>
    <t>Any 2 anchors or more than 30% by count of the  remainder.</t>
  </si>
  <si>
    <t>AMC, Burlington, Bass ProShop, Marshalls, Ross, Sun &amp; Ski, Neiman Marcus, Books A Millions, &amp; Saks</t>
  </si>
  <si>
    <t>AMC Theatres (76671), Bass Pro Shops (144700), Bed Bath &amp; Beyond (35229), Burlington (100083), Last Call-Neiman Marcus (25785), Marshalls (32161), Restoration Hardware Outlet (0), Sun &amp; Ski Sports (30002), Walmart (192584)</t>
  </si>
  <si>
    <t xml:space="preserve">[5/1/20]: *Major Tenant="A single tenant operating under 1 trade name occup. At least 20K contiguous SF;  
Stores listed as "anchors" are likely considered big boxes instead.  One vacant anchor in center was split into 2 spaces, both of which are currently vacant per PI. </t>
  </si>
  <si>
    <t>&lt; 6 Major Tenants OR &lt; 75% GLA |AND| GS during MP &lt;/=$600K OR -15% YoY</t>
  </si>
  <si>
    <t>Fieldhouse USA, Burlington, Marshalls, Round 1 Entertainment</t>
  </si>
  <si>
    <t>AMC Theatres (108733), Bass Pro Shops (177063), Bed Bath &amp; Beyond (Closed) (40300), Burlington (100000), Neiman Marcus Last Call (44752), Round 1 Bowling/Amusement (0), Saks Fifth Avenue OFF 5th (35000)</t>
  </si>
  <si>
    <t xml:space="preserve">[2020 Q1:] Larger boxes include: Last Call/Neiman-Marcus, Legoland, Sears Appliance Outlet, Sealife Aquarium, Sun &amp; Ski. || [2019 Q2:] </t>
  </si>
  <si>
    <t xml:space="preserve">[5/1/20]: *Major Tenant="A single tenant operating under 1 trade name occup. At least 20K contiguous SF; </t>
  </si>
  <si>
    <t>&lt; 8 Major Tenants OR &lt; 75% GLA |AND| GS during MP &lt;/=$600K OR -15% YoY</t>
  </si>
  <si>
    <t>Bass Pro Shops, Burlington, Dave &amp; Buster's, BestBuy, Medieval Times</t>
  </si>
  <si>
    <t>Bass Pro Shops (130000), Best Buy (48000), Burlington (81282), Costco (100000), Dave &amp; Buster's (63631), Medieval Times (60000), Safeway (0), Walmart (100000)</t>
  </si>
  <si>
    <t xml:space="preserve">[2020 Q1:] Casino and hotel part of mall. Newly renovated food court, multiple entertainment uses.   || [2019 Q2:] </t>
  </si>
  <si>
    <t xml:space="preserve">[5/1/20]: *Major Tenant="A single tenant operating under 1 trade name occup. At least 20K contiguous SF;  </t>
  </si>
  <si>
    <t>Macy's, Dillard's, Nordstrom</t>
  </si>
  <si>
    <t>Dillard's (240656), Macy's (262829), Nordstrom (137836)</t>
  </si>
  <si>
    <t>5 (PDF - Rider)</t>
  </si>
  <si>
    <t xml:space="preserve">(1) "Anchor Operating Failure": 
&lt; 2 anchors |OR |
(2) "GLA Op. Failure": &lt; 75% </t>
  </si>
  <si>
    <t>Barnes &amp; Noble (30000), Dick's Sporting Goods (81952), JCPenney (199469), Macy's (266000), Nordstrom (185000)</t>
  </si>
  <si>
    <t xml:space="preserve">[2020 Q1:] 3 vacancies set to be filled in 2020. Tenants unknown at this time. || [2019 Q2:] </t>
  </si>
  <si>
    <t>[4/24/20]: Original Co-T language in SC Lease dated 05-12-2009; pp 32, para E of Rider; suspended during the current extension term per Lease Modification dated 1-16-2020</t>
  </si>
  <si>
    <t xml:space="preserve">(1) &lt; 2 anchors (blds A-C)
OR 
(2) &lt; 80% non-anchor by SF </t>
  </si>
  <si>
    <t>Macy's, Dillards, Nordstom</t>
  </si>
  <si>
    <t>Dillard's (313913), Macy's (262139), Nordstrom (138000)</t>
  </si>
  <si>
    <t xml:space="preserve">[2020 Q1:] As far as we know there has been no announcment for the new tenants || [2019 Q2:] </t>
  </si>
  <si>
    <t>DELETED in 2nd Amendment of Lease (01-23-2020)</t>
  </si>
  <si>
    <t>Whole Foods, Dick's, DSW</t>
  </si>
  <si>
    <t>Walmart, Home Depot, Dick's, Kohls and Sams Club</t>
  </si>
  <si>
    <t>Dick's Sporting Goods (50000), Kohl's (86584), Sam's Club (129300), T.J.Maxx (Coming) (0), The Home Depot (117498), Walmart (190893)</t>
  </si>
  <si>
    <t xml:space="preserve">Nordstrom Rack  </t>
  </si>
  <si>
    <t xml:space="preserve"> ||  </t>
  </si>
  <si>
    <t>[2020 Q1:] N/A || [2019 Q2:] The two vacancies might be filled with Old Navy (replacing BBB) and Five Below</t>
  </si>
  <si>
    <t>8287 Old Troy Pike</t>
  </si>
  <si>
    <t>AMC Theatres (88500), Dillard's (299500), Macy's (250000), Neiman Marcus (212000), Nordstrom (200000)</t>
  </si>
  <si>
    <t>&gt;/=2 "Key Tenants" OR &gt;/=30% SS closed</t>
  </si>
  <si>
    <t>"Substitute Rent" (inc. BMR, CAM, tax, % rent) until cured* (*specific cure lang)</t>
  </si>
  <si>
    <t>4% GS</t>
  </si>
  <si>
    <t>No true anchors; largest space is Trader Joe's</t>
  </si>
  <si>
    <t xml:space="preserve">&lt;75% tenants excl YC </t>
  </si>
  <si>
    <t>Terminate lease w/in 6 mos of end of MP.  Lease silent re: effective date of termination.</t>
  </si>
  <si>
    <t>TJMaxx, HomeGoods, Nordstrom Rack, BBB, DSW, WholeFoods, REI, West Elm, Joseph Beth</t>
  </si>
  <si>
    <t xml:space="preserve">[2020 Q1:] Pier 1, Hallmark, and Motherhood are in the process of closing as of 2/17/20. Hallmark will be replaced by Land's End. || [2019 Q2:] </t>
  </si>
  <si>
    <t>OPENING Co-Tenancy only</t>
  </si>
  <si>
    <t>Barnes &amp; Noble (26848), Belk (96485), BJ's Wholesale Club (85188), Carousel Cinemas (52000), Dick's Sporting Goods (45000), Dillard's (124683), Hobby Lobby (52500), JCPenney (102826), Kohl's (64000)</t>
  </si>
  <si>
    <t>Macy's, Nordstrom, Boscov's</t>
  </si>
  <si>
    <t>Macy's (200125), Nordstrom (197000)</t>
  </si>
  <si>
    <t xml:space="preserve">[2020 Q1:] Pending closure: Bed Bath &amp; Beyond || [2019 Q2:] </t>
  </si>
  <si>
    <t xml:space="preserve">[4/21/20]: Co-T lang has "Vitiaing Notice" provision--LL has to send T notice that a "suitable replacement" is taking over anchor space; ANCHOR: "…an anchor shall be a T that operates under 1 trade name &amp; occ. &gt; 50K SF of contiguous space in SC" 
TG update 2019: Macy's, Boscov anchors.  BB&amp;B big box loc. || </t>
  </si>
  <si>
    <t>Lease - 11-14-2008</t>
  </si>
  <si>
    <t>50% rent</t>
  </si>
  <si>
    <t>JCP, Belk, and two Dillards</t>
  </si>
  <si>
    <t xml:space="preserve">[2020 Q1:] N/A || [2019 Q2:] Dillard's holds 2 anchor spaces. Traditional indoor mall. Two stories. </t>
  </si>
  <si>
    <t xml:space="preserve"> || 1/21/20: Pier 1 in street store just down road. Diff center</t>
  </si>
  <si>
    <t>Large box only/no anchors.</t>
  </si>
  <si>
    <t>I believe there are only "Opening" Co-Tenancy restrictions in this lease</t>
  </si>
  <si>
    <t>Gap, Verizon</t>
  </si>
  <si>
    <t>[2020 Q1:] N/A || [2019 Q2:] EMS has closed, the space is currently vacant, but a pilates studio will occupy the space in Oct. 2019.</t>
  </si>
  <si>
    <t>CMX movie threatre</t>
  </si>
  <si>
    <t>[2020 Q1:] N/A || [2019 Q2:] California Pizza Kitchen closed last month and a new resturant will replace by the end of the year. The 2nd floor is fully occupied with offices.</t>
  </si>
  <si>
    <t>at home (122400), Babies R Us (Closed) (28000), Barnes &amp; Noble (25000), Best Buy (30000), Big Lots (32000), Dick's Sporting Goods (46000), h.h. gregg (Closed) (28000), Kohl's (86584), Marshalls (29000), Michaels (23000), PetSmart (30000), Regal Cinemas (60000), Ross Dress For Less (23500), Target (116000)</t>
  </si>
  <si>
    <t>JCPenney, Dick's, Target, Michaels, Best Buy, TJMaxx</t>
  </si>
  <si>
    <t>[2020 Q1:] N/A || [2019 Q2:] N/A</t>
  </si>
  <si>
    <t>See Notes column</t>
  </si>
  <si>
    <t>Super Target (178000), Walmart Supercenter (221000)</t>
  </si>
  <si>
    <t>[2020 Q1:] N/A || [2019 Q2:] This is a strip Mall Lifestyle Center with no Anchors attached to it. Target and Wal-mart are in the parking lot but not attached.</t>
  </si>
  <si>
    <t>Bass Pro</t>
  </si>
  <si>
    <t>Regal Theater, Bass Pro Shops, Margaritaville Casino</t>
  </si>
  <si>
    <t xml:space="preserve">[2020 Q1:]  || [2019 Q2:] There are 2 casinos on each side of the center:  Golden Nugget and Margaritaville.  </t>
  </si>
  <si>
    <t>Was on 2019 "Watch List"; lease language contains exclusions (offices, hotel space, etc.) that made it difficult to assess whether the center was in default.  Recommend closing at LXD.   || Likely in default
1/16/19: 2 smaller stores just closed near us as well
7/31/18 update: DM reports 60-70% occupied. May terminate after 180 days.
Total GLA: 562,520</t>
  </si>
  <si>
    <t>Macy's, Dillards, JCPenney, Sears</t>
  </si>
  <si>
    <t>AMC Theatres (0), Big Lots (33000), Dillard's (129601), JCPenney (82027), Macy's (105055), PetSmart (27000), Sears (130663), Sports Authority (Closed) (33155)</t>
  </si>
  <si>
    <t>8.3 &amp; 24.21</t>
  </si>
  <si>
    <t xml:space="preserve">[2020 Q1:] N/A || [2019 Q2:] This is an outdoor center  outlet without anchor spaces. </t>
  </si>
  <si>
    <t>Von Maur, Ulta, Books &amp; Co, Nordstorm Rack</t>
  </si>
  <si>
    <t xml:space="preserve">Article 31 </t>
  </si>
  <si>
    <t>Belk, Marquee, Bass Pro, Dick's</t>
  </si>
  <si>
    <t>Bass Pro Shops (105000), Belk (132000), CarMax (0), Dick's Sporting Goods (50000), Marquee Cinemas (54000)</t>
  </si>
  <si>
    <t>Either Belk or Marquee closed* (notes in AK) OR &lt;80% remaining GLA</t>
  </si>
  <si>
    <t>180 days to notify, 30 days to terminate</t>
  </si>
  <si>
    <t>7100 Foundry Row</t>
  </si>
  <si>
    <t xml:space="preserve">[2020 Q1:] Game Time opening summer 2020. || [2019 Q2:] </t>
  </si>
  <si>
    <t xml:space="preserve">TG Note: Mixed-use development - difficult to ascertain complete GLA.  PI shows 835,805 as the estimated retail space.  On buyout list &amp; 2020 KO list. 3/9/2020: PI SHOWS 35 VACANCIES AS OF NOV 2019.  DM ONLY REPORTS 8 VACANCIES?????? || </t>
  </si>
  <si>
    <t>Dillards</t>
  </si>
  <si>
    <t>JCPenney, Macy's, Dillard's, Nordstrom, Forever 21, &amp; Dick's Sporting Goods</t>
  </si>
  <si>
    <t>Dick's Sporting Goods (40000), Dillard's (229866), Forever 21 (85150), JCPenney (146553), Macy's (199019), Nordstrom (138000)</t>
  </si>
  <si>
    <t>Lease 02-20-2013</t>
  </si>
  <si>
    <t>R-3-4</t>
  </si>
  <si>
    <t>Walmart, Giant Foods</t>
  </si>
  <si>
    <t xml:space="preserve">Updated Feb 2020 anchor count to include Giant. || </t>
  </si>
  <si>
    <t>Giant</t>
  </si>
  <si>
    <t xml:space="preserve">(1) "Giant space" closed (def. on Exh. A) OR
(2) &gt;=25% GLA closed </t>
  </si>
  <si>
    <t>(1) 12 mo
(2) 6 mo</t>
  </si>
  <si>
    <t>anchors - 360
GLA - 180</t>
  </si>
  <si>
    <t>Macy's, Dick's Sporting Goods, Barnes &amp; Noble</t>
  </si>
  <si>
    <t>Article XX; 20.21</t>
  </si>
  <si>
    <t>Macy's (or replacement) closes OR &lt; 80% of non-major tenants (by count) open</t>
  </si>
  <si>
    <t>Rolling termination right exerciseable for 6 mo. (starting on day 1 of 1st full month after MP) on 30 days notice</t>
  </si>
  <si>
    <t>1650 Premium Outlet Blvd.</t>
  </si>
  <si>
    <t>[2020 Q1:]  || [2019 Q2:] Very large Outlet that added on an addition 3 years ago- there could be a few more vacancies but they are covered up well.</t>
  </si>
  <si>
    <t>12 mo. / 12 mo.</t>
  </si>
  <si>
    <t>Reduced Rent (6%) / Terminate: 60 days to give notice, 90 to terminate</t>
  </si>
  <si>
    <t>493 N. Alafay Trail</t>
  </si>
  <si>
    <t>BestBuy, Ross,Super Target, TJMaxx</t>
  </si>
  <si>
    <t xml:space="preserve">[2020 Q1:] All 4 vacancies have been filled; mall manager was  not able to disclose the new tenants' names. || [2019 Q2:] </t>
  </si>
  <si>
    <t xml:space="preserve">1/6/20: Center fully leased (per LL)-TG. || </t>
  </si>
  <si>
    <t>Bass Pro Shops, AMC Cinemas, Burlington, Round 1, Bed Bath &amp; Beyond</t>
  </si>
  <si>
    <t>[2020 Q1:] BBW relocating across from our store.  Nordstrom Rack opening April 2020, Adidas coming soon as well. || [2019 Q2:] Our store is doing very well with the closing of #203. This Center is very popular and considered a huge family and entertainment draw.. - June 2019</t>
  </si>
  <si>
    <t xml:space="preserve"> || SUPER vague language and I don't think it's an actual co-tenancy clause. No remedy. I believe this is a right to "go-dark", not operating co-tenancy</t>
  </si>
  <si>
    <t xml:space="preserve">[2020 Q1:] Saks Off 5th is largest retailer in center; Costco located on center property but not part of center. || [2019 Q2:] </t>
  </si>
  <si>
    <t xml:space="preserve">Must be open and operating the business to exercise CO-T </t>
  </si>
  <si>
    <t>Termination (notify within 60 days; 90 days to terminate)</t>
  </si>
  <si>
    <t>Linear Retail</t>
  </si>
  <si>
    <t>No true anchors - small community strip center</t>
  </si>
  <si>
    <t xml:space="preserve">[2020 Q1:] J. Jill closed July 2019; Pier 1 closing March 2020. || [2019 Q2:] </t>
  </si>
  <si>
    <t>[4/28/20]: Tenant MUST send notice immediately if LL goes into default; MP won't start until we notify</t>
  </si>
  <si>
    <t>&lt; 70% of leaseable area of Bldgs 2&amp;3 (the "non-Staples building")</t>
  </si>
  <si>
    <t>12 mo ("LL cure period")**</t>
  </si>
  <si>
    <t>Termination: 6 mo. to notify; 60 days to terminate</t>
  </si>
  <si>
    <t xml:space="preserve">[2020 Q1:] There are 5 open spaces surrounding our store location || [2019 Q2:] </t>
  </si>
  <si>
    <t>[2020 Q1:] Most of the empty spaces are from companies completely closing.  Coming Soon: Famous Footwear, Banana Republic and Oshkoshh/Carter's. The managers that I have talked with have commented on that even though traffic is down they are still making budget and comp.  Customers are still coming to the mall with the same amount in their wallet but have fewer stores to chose from.  Hence they are spending more in stores that they normally wouldn't. || [2019 Q2:] This is an Outlet with no Anchors but it is getting very empty. Our wing only has 3 Stores in it.</t>
  </si>
  <si>
    <t>[2020 Q1:] Culver's currently under construction. || [2019 Q2:] Coach is coming soon.</t>
  </si>
  <si>
    <t>Reduced rent / Termination
60 days to notify, 90 days to terminate</t>
  </si>
  <si>
    <t>MUST notify LL of default and that MP is starting</t>
  </si>
  <si>
    <t>5% of gross sales (T must pay all other charges)</t>
  </si>
  <si>
    <t>Barnes &amp; Noble</t>
  </si>
  <si>
    <t>[2020 Q1:]  || [2019 Q2:] Mimi's Café building is empty.</t>
  </si>
  <si>
    <t xml:space="preserve">&lt; 75% open (excl. theater) </t>
  </si>
  <si>
    <t>Termination within 60 days of MP*</t>
  </si>
  <si>
    <t>[2020 Q1:] Coldwater Creek returning with a soft opening of 3/2/2020. || [2019 Q2:] Small Outside Stip Center. Squared layout. Coldwater Creek reopening next door to YC</t>
  </si>
  <si>
    <t>&lt; 70% GLA</t>
  </si>
  <si>
    <t>RR: 5% GS (only eligible to pay this for 6 mo); Then terminate w/in 60 days of exp. Of MP</t>
  </si>
  <si>
    <t xml:space="preserve">TG update 9/10/19: down to only 2 vacancies due to recent additions of retailers and restaurant. || </t>
  </si>
  <si>
    <t>&lt; 75% GLA of center (exc. YC)</t>
  </si>
  <si>
    <t>Termination: 180 to notify, 30 days to term.</t>
  </si>
  <si>
    <t>[2020 Q1:]  || [2019 Q2:] 11 of 30 stores vacant.</t>
  </si>
  <si>
    <t xml:space="preserve">3/4/2020: 10 vacancies.  Monitor throughout term, recheck at renewal time- TG || </t>
  </si>
  <si>
    <t xml:space="preserve">[2020 Q1:] Sperry to open April 2020. || [2019 Q2:] </t>
  </si>
  <si>
    <t>[5/1/20]: *"Return to Normal Rent Date"= the earlier of (i) the satisfaction of the Co-T requirement or (ii) the date upon which T has paid 12 mo. of RR in connection with co-T event"</t>
  </si>
  <si>
    <t>4 mo /12 mo</t>
  </si>
  <si>
    <t xml:space="preserve">RR: 6% GS (on monthly basis until the "Return to Normal Rent Date")* / Terminate upon 60 days notice w/in 60 days </t>
  </si>
  <si>
    <t>N/a</t>
  </si>
  <si>
    <t xml:space="preserve">[2020 Q1:] Barnes &amp; Noble is largest retailer in center || [2019 Q2:] </t>
  </si>
  <si>
    <t>RR: 6% (as Gross Rent) / Termination upon 60 days notice given w/in 60 days</t>
  </si>
  <si>
    <t>6% as GROSS rent</t>
  </si>
  <si>
    <t>6800 Oxon Hill Rd.</t>
  </si>
  <si>
    <t>12 mo (MP doesn't start until notice sent to LL) / 365 days</t>
  </si>
  <si>
    <t>RR: 5% GS as BMR / Terminate: Notice w/in 60 days, term in 90 days</t>
  </si>
  <si>
    <t>BJ's Wholesale, Walmart</t>
  </si>
  <si>
    <t xml:space="preserve">[2020 Q1:] All 3 vacant spots are right next to our store. Other larger boxes in center include Old Navy &amp; Michael's || [2019 Q2:] </t>
  </si>
  <si>
    <t>&lt;/=60% GLA</t>
  </si>
  <si>
    <t>6+mos/12 mos</t>
  </si>
  <si>
    <t>After 6 mos, 50% min rent for up to 12 mos., then can either go back to paying full rent or term lease w/30 days' notice given w/in 10 days of MP expiration.</t>
  </si>
  <si>
    <t>[2020 Q1:] Recent openings: Kate Spade &amp; Michael Kors.  Moved from outlet center across the road. || [2019 Q2:] Construction and renovations currently ongoing.</t>
  </si>
  <si>
    <t xml:space="preserve">[2020 Q1:]  || [2019 Q2:] 2 section center- a draw from all parts of NC - located immediately off interstate.  </t>
  </si>
  <si>
    <t>&lt; 70% "Floor Space"</t>
  </si>
  <si>
    <t>Notify w/in 60 days, terminate in 90 days</t>
  </si>
  <si>
    <t xml:space="preserve">[2020 Q1:] Saks Off 5th and Polo Ralph Lauren are largest retailers in center || [2019 Q2:] </t>
  </si>
  <si>
    <t xml:space="preserve">[2020 Q1:] Larger stores:  AE, Restoration Hardware, Gap, Nike, Under Armour, Adidas &amp; H&amp;M || [2019 Q2:] </t>
  </si>
  <si>
    <t xml:space="preserve">[2020 Q1:] 3 out of 8 large-sized stores are vacant. Approx. 22 vacancies total. Versona &amp; Sperry scheduled to open in 2020. || [2019 Q2:] </t>
  </si>
  <si>
    <t>After 6 mo MP 5% of GS; after 12 mo MP terminate lease w/90 days' notice given w/in 60 days of end of 12 mo MP</t>
  </si>
  <si>
    <t>[2020 Q1:] 2 new hotels completed early 2020 - located in parking lot of center. || [2019 Q2:] Has had tremendous traffic drop in last 8 months- same team- but metrics are hugely off. BBW just entered center as well. Outdoor mall- no true anchors.  Very underdeveloped food court with only 3 tenants. Of the 3 closures- all are beside our store.</t>
  </si>
  <si>
    <t>Terminate upon 90 days notice given w/in 60 days</t>
  </si>
  <si>
    <t xml:space="preserve">RR: 7% GS / Terminate upon 120 days notice w/in 60 days </t>
  </si>
  <si>
    <t>7% GS</t>
  </si>
  <si>
    <t>210 City Circle</t>
  </si>
  <si>
    <t>Books-a-Million</t>
  </si>
  <si>
    <t xml:space="preserve">[2020 Q1:] Sephora opening soon || [2019 Q2:] </t>
  </si>
  <si>
    <t>N/A: outlet center</t>
  </si>
  <si>
    <t xml:space="preserve">[2020 Q1:] 1 large box vacant (former Saks Off 5th) || [2019 Q2:] </t>
  </si>
  <si>
    <t xml:space="preserve">[5/1/20]: **the 12 month termination remedy MP is more of a "the later of", we  can only terminate if, after 12 mo. of RR, the LL sends us notice wanting to revert rent to normal; from that notice being received we have 30 days to send termination notice </t>
  </si>
  <si>
    <t>21.30-</t>
  </si>
  <si>
    <t>6 mo / 12 mo.**</t>
  </si>
  <si>
    <t>RR: 5% GS monthly following notice to LL / Termination: After 12 mo. of RR, AND, from reciept of notice from LL that RR is over,  T has 30 days to send termination notice, term in 30</t>
  </si>
  <si>
    <t>Old Navy, Gap and Banana Republic</t>
  </si>
  <si>
    <t>&gt;50% "floor area"</t>
  </si>
  <si>
    <t>90 days "in succession"</t>
  </si>
  <si>
    <t>% rent only, 6% of Gross Sales during the 90 days</t>
  </si>
  <si>
    <t xml:space="preserve">3/1/20: Was on informal watch list due to number of vacancies; SF for each location unavailable, so unable to ascertain whether the center is near default. || </t>
  </si>
  <si>
    <t>Less than 75% of GLA</t>
  </si>
  <si>
    <t>Termination upon 60 days notice</t>
  </si>
  <si>
    <t>Lowe's, Dick's, BestBuy, Barnes &amp; Noble</t>
  </si>
  <si>
    <t xml:space="preserve">[2020 Q1:] Other large stores include: Five Below, World Market, BuyBuy Baby, Off Broadway Shoes, PetSmart, Ross, Home Goods || [2019 Q2:] </t>
  </si>
  <si>
    <t>[4/23/20]: *DEFINITION for Co-T **In "Lease Modification Agreement 06-08-2015", pp 3, para. E: 25% of other tenants= "all other tenants except for and excluding Lowes"</t>
  </si>
  <si>
    <t>0386 - Fundamental Lease Provisions - 01-11-2005</t>
  </si>
  <si>
    <t>Item #2</t>
  </si>
  <si>
    <t>Lease Rider</t>
  </si>
  <si>
    <t>&gt; 25% of tenants close (Excl. Lowes*)</t>
  </si>
  <si>
    <t>Terminate lease within 6 months of the MP</t>
  </si>
  <si>
    <t xml:space="preserve">[2020 Q1:] The food court is closed; traffic has dropped since closure. Our store is next to the food court area.  || [2019 Q2:] </t>
  </si>
  <si>
    <t>Par 7.9</t>
  </si>
  <si>
    <t>&lt; 80% of enclosed portion of SC</t>
  </si>
  <si>
    <t>6 months / 12 mo</t>
  </si>
  <si>
    <t>4% sales as gross rent for 12 months then terminate on 6 months  notice</t>
  </si>
  <si>
    <t xml:space="preserve">[2020 Q1:] Food Court more than 50% vacant.  Approximately 4 "local" tenants occupying small spaces. || [2019 Q2:] </t>
  </si>
  <si>
    <t>22705 Clarksburg Rd.</t>
  </si>
  <si>
    <t xml:space="preserve">[2020 Q1:] SS vacancies all in same wing.  Pending closures: Motherhood Maternity, Shirt Place || [2019 Q2:] </t>
  </si>
  <si>
    <t xml:space="preserve">[2020 Q1:] Large vacant space - former Forever 21 || [2019 Q2:] </t>
  </si>
  <si>
    <t>INITIAL: (applicable for the first 36 mo. of lease term; Expires: 10/19/2020)  &lt;75% GLA
SPECIAL Co-T Provision: &lt; 75% of GLA</t>
  </si>
  <si>
    <t>INITIAL: First 36 mo. of lease term (start: 10/19/17, End: 10/19/20)
SPECIAL: 180 days (RR)
365 days (from 1st day of RR)</t>
  </si>
  <si>
    <t xml:space="preserve">INITIAL: Notify within 90 days of exp. Of MP; Terminate w/In 90 days of notice
SPECIAL: 4% of Gross Sales/Terminate with 30 days notice </t>
  </si>
  <si>
    <t>Lesser of: (1) BMR &amp; % rent OR (2) 4% gross sales</t>
  </si>
  <si>
    <t>36 mo.</t>
  </si>
  <si>
    <t>Kohl's, Sears, JCPenney &amp; Target</t>
  </si>
  <si>
    <t>Belk (90174), Belk 2 (82222), JCPenney (99450), Sears (Closing) (105000)</t>
  </si>
  <si>
    <t xml:space="preserve">[2020 Q1:] Sears is closing end of February 2020.   || [2019 Q2:] </t>
  </si>
  <si>
    <t>Kohls, JCP, or Sears closes, not replaced by TT &gt;/=40k sf AND +30% GLA of other TTs vacant</t>
  </si>
  <si>
    <t>12 mos anchors/6 mos other</t>
  </si>
  <si>
    <t>Wegmans, Nordstrom Rack, Barnes &amp; Noble, DSW, Ulta</t>
  </si>
  <si>
    <t>HomeGoods, ShopRite; Victoria's Secret, GAP, Loft, Chico's, Coldwater Creek</t>
  </si>
  <si>
    <t>[2020 Q1:] Opening Soon: nail salon || [2019 Q2:] 2 empty units. Were expecting J Jill May 2019, but they never opened.</t>
  </si>
  <si>
    <t>If named tenants (Shop Rite OR any 2 of GAP, VS, Coldwater, Loft, Chico's) discontinue operations OR &gt;25% of the tenants other than Shop Rite</t>
  </si>
  <si>
    <t>Terminate lease w/in 6 mos after end of MP.   Lease terminates 30 days after notice to LL.</t>
  </si>
  <si>
    <t>203 Grand Central Ave</t>
  </si>
  <si>
    <t>JCPenney, Belk</t>
  </si>
  <si>
    <t>Babies R Us/Toys R Us (Closed) (0), Belk (83205), Dunham's Sports (65464), Elder-Beerman (Closed) (105823), H&amp;M (Coming) (20000), JCPenney (130682), Regal Cinemas (36356), Sears (110258)</t>
  </si>
  <si>
    <t xml:space="preserve">[2020 Q1:] N/A || [2019 Q2:] Sears was demolished and a new addition is being added!! Exciting! </t>
  </si>
  <si>
    <t xml:space="preserve"> || Elder Beerman closed January 31, 2018 per DM</t>
  </si>
  <si>
    <t>Whole Foods Market, Showcase Cinema, Apple, LLBean</t>
  </si>
  <si>
    <t>[2020 Q1:] N/A || [2019 Q2:] This is an outside plaza.</t>
  </si>
  <si>
    <t xml:space="preserve">Outdoor outlet center </t>
  </si>
  <si>
    <t>[2020 Q1:] N/A || [2019 Q2:] small space- 2 to 3 offsites all year to maintain- no backroom.  Mall is always busy with few vacancies but for 18 months in '18-'19 was under construction= drop in sales.</t>
  </si>
  <si>
    <t>Colorado Cinemas, Gart Sports/Sports Authority, Barnes &amp; Noble</t>
  </si>
  <si>
    <t xml:space="preserve">[2020 Q1:] Other large spaces: Office Depot, Sam's Club, TJMaxx, Michael's || [2019 Q2:] </t>
  </si>
  <si>
    <t>Art Van, Dick's, Trader Joe's</t>
  </si>
  <si>
    <t>[2020 Q1:] Sylvan Learning Center has a temporarily closed sign put up on their door; not sure if closure will become permanent. || [2019 Q2:] See Marc's notes in paper file; no real protection for us, go dark clause of sorts.  Currently working on a ST renewal.</t>
  </si>
  <si>
    <t>Target, Kohl's, Aldi, Pet Smart, Michael's</t>
  </si>
  <si>
    <t xml:space="preserve">[2020 Q1:] Recent Closures: Old Navy, Pier 1. Well-maintained shopping center. || [2019 Q2:] </t>
  </si>
  <si>
    <t>Target &amp; Kohl's</t>
  </si>
  <si>
    <t>Target &amp; Kohl's (or suitable replacement) close</t>
  </si>
  <si>
    <t>Termination or Reduced Rent
Terminate with 30 days notice, or pay 50% rent for 6 months (max/until cured), then terminate</t>
  </si>
  <si>
    <t>Wegman's, Target, Costco</t>
  </si>
  <si>
    <t>Bed Bath &amp; Beyond (30200), Costco (139754), DSW Shoe Warehouse (20171), Jo-Ann Fabric &amp; Craft  (35350), PetSmart (20087), T.J.Maxx (32000), Target (141892), Vacant (40000), Wegmans (125088)</t>
  </si>
  <si>
    <t>4/23/20]: The non-anchor Co-T is by count not SF. "Ongoing Co-Tenancy"=(i) the tenants occupying space in the SC currently commonly known as Target and Wegmans</t>
  </si>
  <si>
    <t>Lease - 05-31-2011</t>
  </si>
  <si>
    <t>Target &amp; Wegmans (or replacements) AND 75% other tenants by #</t>
  </si>
  <si>
    <t>Termination in 30 days with 180 days to notify</t>
  </si>
  <si>
    <t>Wegmans, Target, Nordstrom Rack, Marshalls/ Home Goods/Homesense</t>
  </si>
  <si>
    <t>Target &amp; Wegmans (or replacements) close 
OR
 &gt;30% GLA (non-pad sites)</t>
  </si>
  <si>
    <t>Termination: notice w/in 90 days from end of MP; 90 days to term</t>
  </si>
  <si>
    <t>Macy's, Dillards, Nordstrom</t>
  </si>
  <si>
    <t>Dillard's (207800), Macy's (25980), Nordstrom (137600), The Container Store (25980), Vacant (281175), Zara (0)</t>
  </si>
  <si>
    <t>Lease 08-12-2011</t>
  </si>
  <si>
    <t xml:space="preserve">(1) Anchor Op. Failure: 
&lt; 2 anchors
OR
(2) GLA op fail.: &lt; 70% </t>
  </si>
  <si>
    <t xml:space="preserve">[2020 Q1:] Mixed outlet, full price, entertainment and dining || [2019 Q2:] </t>
  </si>
  <si>
    <t>58+ 7 large restaurants</t>
  </si>
  <si>
    <t>Dillard's, Belk, Barnes &amp; Noble, Dick's, JoAnn Fabrics</t>
  </si>
  <si>
    <t>Barnes &amp; Noble (29000), Belk (133219), Dick's Sporting Goods (50000), Dillard's (200000), Jo-Ann Fabric &amp; Craft  (20000)</t>
  </si>
  <si>
    <t xml:space="preserve">[2020 Q1:] Pending closure: Pier 1 (big box). New power center under construction 1 exit past this center.  Very odd layout - and surprisingly hard to get to in this town. || [2019 Q2:] </t>
  </si>
  <si>
    <t>DELETED in its entirety - per 1st Amendment to Lease - 01-23-2020</t>
  </si>
  <si>
    <t>Macy's, JCPenney, Target</t>
  </si>
  <si>
    <t>Dave &amp; Buster's (33900), Dick's Sporting Goods (53900), JCPenney (209144), LA Fitness (41000), Macy's (252243), Nordstrom Rack (33000), Regal Cinemas (52000), Saks Fifth Avenue OFF 5th (30000), Target (180840)</t>
  </si>
  <si>
    <t>[5/7/20]: Per page 66 of lease (Sec.19.39(b)) - "Anchor Store" is: Macy's JCP, Target
This store has been in default before; letter dated 4-27-2015 stating that GLA was at 69.1% occupancy</t>
  </si>
  <si>
    <t>2 anchors close OR &lt; 75% GLA is open</t>
  </si>
  <si>
    <t>Termination -- notice w/in 180 days; 30 days to term</t>
  </si>
  <si>
    <t>Belk, Dillard's, Macy's, Dick's</t>
  </si>
  <si>
    <t>JCPenney (179000), Kohl's (87000), Macy's (187000), Sears (Closing) (199000)</t>
  </si>
  <si>
    <t>[2020 Q1:] Dry Goods opened its first NC store last week of February 2020. No negative press this year. || [2019 Q2:] The store is solid and steady- but this mall is always in media for negative acts- even when not really at this mall.  Higher than average number of vacancies. Of the 125- 11 are locals.</t>
  </si>
  <si>
    <t xml:space="preserve">3/31/2020: no real co-t protection.  We can cease operations if &lt;75% of others are open. Lower priority "Watch". RE-ASSESS ONCE MALL REOPENS POST-COVID. || </t>
  </si>
  <si>
    <t xml:space="preserve">No meaningful clause.  Sec 7.01 permits us to clsoe if less than 75% of other tenants are not open or are not obligated to be open </t>
  </si>
  <si>
    <t>Cease operations, but pay BMR and  NNN</t>
  </si>
  <si>
    <t>JCPenney, Von Maur</t>
  </si>
  <si>
    <t>JCP (239,000), Von Maur (190,000), Vacancy (217,000)</t>
  </si>
  <si>
    <t xml:space="preserve">Carson's </t>
  </si>
  <si>
    <t>[2020 Q1:] Carson's closed 2018. || [2019 Q2:] Lifestyle center attached to indoor shopping center.</t>
  </si>
  <si>
    <t>*GREAT SITE PLAN W/ SF IN MTM FOLDER*
[5/12/20]: Sec. 14.2( C): "Department Stores" =  Carsons, JCP and Von Maur or "replacements"(=at least 70% of anchor GLA is being used for retail)</t>
  </si>
  <si>
    <t>14.1-2</t>
  </si>
  <si>
    <t>(1) &lt; 75% GLA OR (2) &lt; 2 dept. stores</t>
  </si>
  <si>
    <t>(1) 6 mo. OR (2) 9 mo.</t>
  </si>
  <si>
    <t>RR: 7% until cured OR Terminate in 60 days, by giving notice w/in 30 days of MP</t>
  </si>
  <si>
    <t>180: GLA
270: anchors</t>
  </si>
  <si>
    <t>silent</t>
  </si>
  <si>
    <t>Same as RR - it's one or the other, not both</t>
  </si>
  <si>
    <t>3506 Capital City Mall Dr</t>
  </si>
  <si>
    <t>Dick's, JCPenny, Macy's</t>
  </si>
  <si>
    <t>Macy's (120,000), Dicks (61,229), JCP (102,525)</t>
  </si>
  <si>
    <t xml:space="preserve">[2020 Q1:] Recently opened: Outback Steakhouse, Mavis Tires (pad locations) || [2019 Q2:] </t>
  </si>
  <si>
    <t>[5/12/20]: Looks like Dick's replaced the Sears vacancy, but the Field &amp; Stream doesn't count 
PP 6: "Department Store" = depicted on Exhibit A -- contains at least 35K contiguous SF; Per Exhibit A, only Sears, Macy's and JCP are included, the pad site and small Sears adjacency are marked as "EA = Excluded Area"</t>
  </si>
  <si>
    <t>0305 - Lease Agreement 12-19-2014</t>
  </si>
  <si>
    <t>&lt; 2 Dept. Stores OR &lt; 75% remaining GLA</t>
  </si>
  <si>
    <t>Termination  - at least 30 days notice (can notify any time until cured)</t>
  </si>
  <si>
    <t>Whole Foods Market, Kings (bowling concept)</t>
  </si>
  <si>
    <t xml:space="preserve">[2020 Q1:] Anchor: Whole Foods.  Larger box: Kings || [2019 Q2:] </t>
  </si>
  <si>
    <t>&lt; 65% GLA of Phase 1 (until Phase 2 is complete and then GLA of entire SC)</t>
  </si>
  <si>
    <t>180 days / 180 days (from 1st RR payment)</t>
  </si>
  <si>
    <t>RR: 6% of GS / Termination Notify w/in 30 days of MP, term in 60</t>
  </si>
  <si>
    <t>DSW, Nike, Old Navy</t>
  </si>
  <si>
    <t>Golf Galaxy</t>
  </si>
  <si>
    <t>[2020 Q1:] Space adjacent to us is vacant. 
Lane Bryant left Q3 of 2019.  || [2019 Q2:] 22 Units are restaurants. 2 vacant units are under construction &amp; coming soon.</t>
  </si>
  <si>
    <t>[5/12/20] Can't find a lease plan with SF on it</t>
  </si>
  <si>
    <t>&gt; 25% of the GLA closed</t>
  </si>
  <si>
    <t>12 mo. (from reciept by LL of notice)</t>
  </si>
  <si>
    <t>Termination notify within 6 mo, 90 days to term</t>
  </si>
  <si>
    <t>Target, Office Max, Kohl's, Ulta, Bed, Bath &amp; Beyond, Hobby Lobby &amp; Giant Eagle</t>
  </si>
  <si>
    <t>Regal Cinema, Kohl's, Ross, Old Navy, Pier 1, Michael's</t>
  </si>
  <si>
    <t>[2020 Q1:] Five Below to open 3/20/2020. || [2019 Q2:] Toys R Us is vacant.</t>
  </si>
  <si>
    <t>Any 2 named Tenants* close OR &lt; 75% remaining GLA</t>
  </si>
  <si>
    <t>185 days / 12 TOTAL ("full calendar) months" (not addt'l)</t>
  </si>
  <si>
    <t>RR: 50% of BMR / Termination: 120 days to notify, 30 days to terminate</t>
  </si>
  <si>
    <t>&lt; 75% "Floor area"</t>
  </si>
  <si>
    <t>6 mo. / 12 mo.</t>
  </si>
  <si>
    <t>RR: 5% of GS / Termination: (must have paid alt. rent for 12 mo.) notify w/in 60 days, terminate in 90 days</t>
  </si>
  <si>
    <t>5% of GS</t>
  </si>
  <si>
    <t>JCPenney, Macy's, Dillard's, Dick's</t>
  </si>
  <si>
    <t>Dave &amp; Buster's (35000), Dillard's (192000), JCPenney (247000), Macy's (187000)</t>
  </si>
  <si>
    <t xml:space="preserve">[2020 Q1:] Torrid opened January 2020 || [2019 Q2:] </t>
  </si>
  <si>
    <t>Terminate in 30 days upon notice given no later than the earlier of (1) cured or (2) 180 days</t>
  </si>
  <si>
    <t>JCPenny, Rave Theater (now AMC)</t>
  </si>
  <si>
    <t>AMC 18 Theatres (90216), Barnes &amp; Noble (26774), Dick's Sporting Goods (66000), DSW Shoe Warehouse (20460), Forever 21 (18086), JCPenney (94370)</t>
  </si>
  <si>
    <t xml:space="preserve">[2020 Q1:] New Marriott opening soon in parking lot. || [2019 Q2:] </t>
  </si>
  <si>
    <t>Specific Tenants= Rave Theater, JCPenny</t>
  </si>
  <si>
    <t>0392 - Shopping Center Lease - 03-15-2005</t>
  </si>
  <si>
    <t>Either JCP OR Rave Theater closes |OR | &lt;80% of remaining GLA</t>
  </si>
  <si>
    <t>Termination: notify w/in 6 mo., 90 days to term</t>
  </si>
  <si>
    <t>JCPenney, Macy's, BestBuy, At Home, Lord &amp;Taylor, Nordstrom Rack, Dick's, TJ Maxx, Burlington, VF Outlet</t>
  </si>
  <si>
    <t>at home (88495), Best Buy (50000), Dick's Sporting Goods (45437), JCPenney (158590), Lord &amp; Taylor (100000), Macy's (196000), Nordstrom Rack (30357), Saks Fifth Avenue OFF 5th (24607), Sears Outlet Store (Closed) (32647), Vacant (0)</t>
  </si>
  <si>
    <t>Sports Authority</t>
  </si>
  <si>
    <t xml:space="preserve">[2020 Q1:] Recent closures:  Melting Pot, Subway, Boston Market.  Pending closures: True Religion, Papyrus, Bare Minerals, Motherhood Maternity, Apex.  Opening soon: Kate Spade, Tornado Tower, Trollbeads, Levels, and Get Air.   || [2019 Q2:] </t>
  </si>
  <si>
    <t xml:space="preserve">[5/12/2-]: "anchor Tenant"= tenant in &gt;/=50K contig. SF </t>
  </si>
  <si>
    <t>3.01(d)</t>
  </si>
  <si>
    <t>&lt; 4 anchors AND &lt; 70% remaining GLA AND Sales comp -10% YoY</t>
  </si>
  <si>
    <t>RR: 6% of GS</t>
  </si>
  <si>
    <t>&lt; 75% of GLA closed</t>
  </si>
  <si>
    <t>Terminate notify w/in 30 days</t>
  </si>
  <si>
    <t>32233 Gratiot Ave</t>
  </si>
  <si>
    <t>At Home**, Kohl's, Dicks</t>
  </si>
  <si>
    <t>at home (90000), Babies R Us (Closed) (37216), Dick's Sporting Goods (50000), Kohl's (83473), Sears (Closed) (82010)</t>
  </si>
  <si>
    <t xml:space="preserve">[2020 Q1:] Mall will finally be opening restaurants in 2020; Chick-Fil-A, Cinnabon, and Chinese food. Mall also includes Michaels &amp; Party City, which do not have mall entrances. || [2019 Q2:] </t>
  </si>
  <si>
    <t>[5/12/20]: Looks like At Home only has half the former Sears space occupied - does this count??
"In-Line GLA" = non-Major occupants, excluding the "Theater Wing" (outlined on Exhibit A-1) UNLESS it's occ. By retail tenants
"Major" = Kohl's, Dick's, Babies'R'Us (at time of Lease)</t>
  </si>
  <si>
    <t>&lt; 2 Majors OR &lt; 75% of in-line GLA</t>
  </si>
  <si>
    <t>Terminate 60 days after notice (sent w/in 180 days of MP)</t>
  </si>
  <si>
    <t xml:space="preserve">[2020 Q1:] Sunglass Hut, Sperry opening Spring 2020. || [2019 Q2:] </t>
  </si>
  <si>
    <t>RR: 5% of GS / Terminate -- 30 days to notify, 10 days (from LL reciept) to terminate</t>
  </si>
  <si>
    <t>Notice must be sent at START of MP</t>
  </si>
  <si>
    <t>Yes - At START of MP</t>
  </si>
  <si>
    <t>Bass Pro, Saks Off 5th, Bed Bath and Beyond, H&amp;M, Dave &amp; Buster's, Forever 21</t>
  </si>
  <si>
    <t>Bass Pro Shops (130100), Bed Bath &amp; Beyond (28000), Dave &amp; Buster's (56886), Nike Factory Store (21877), Old Navy (18140), Regal Cinemas (100056), Saks Fifth Avenue OFF 5th (27567), Toys R Us (Closed) (0), Vacant (24000)</t>
  </si>
  <si>
    <t>[5/13/20]: "Major Tenant" (pp8) = single tenant operating under one trade name that occupies at least 20K contiguous SF</t>
  </si>
  <si>
    <t>&lt; 6 Majors |OR| &lt; 75% remaining GLA |AND| Net Rev&lt;/=$600K OR comp -15% TTM</t>
  </si>
  <si>
    <t>Termination - notify w/in 60 days, terminate in 180days</t>
  </si>
  <si>
    <t>Kohl's is only anchor that counts for Co-T; Other anchors are Walmart, ULTA, BBB, PetCo. There is In-line space on a pad-site also</t>
  </si>
  <si>
    <t xml:space="preserve">Kohl's OR &gt; 25% of other tenants (by count) </t>
  </si>
  <si>
    <t>ASAP / 180 days</t>
  </si>
  <si>
    <t>RR: 50% of BMR starting on day 1 of 1st mo. after notice given / Terminate with 30 days notice given in 180 days</t>
  </si>
  <si>
    <t>Must notify ASAP</t>
  </si>
  <si>
    <t>Target &amp; Costco</t>
  </si>
  <si>
    <t xml:space="preserve">[2020 Q1:] Charming Charlie closed in 2019. Versona and Old Navy opening Spring/ Summer 2020. Xfinity store "coming soon" per directory. || [2019 Q2:] </t>
  </si>
  <si>
    <t>(1) Theater, Dave &amp; Busters, Barnes &amp; Noble close |OR| (2) &lt; 70% GLA between theater and Homestead High-Leve Bridge closed</t>
  </si>
  <si>
    <t xml:space="preserve">12 mo / 18 mo. </t>
  </si>
  <si>
    <t>RR: 6% GS / Terminate - notify within 60 days</t>
  </si>
  <si>
    <t>[2020 Q1:]  || [2019 Q2:] Small strip center with no anchors.</t>
  </si>
  <si>
    <t>Kohl's,  Lowe's, BJ's, Walmart</t>
  </si>
  <si>
    <t>[2020 Q1:] 3 vacant spaces in same "run" as our store.  No word of any upcoming new tenants.  TG Note: declined to relinquish exclusive use rights here.  BBW was proposed new tenant. || [2019 Q2:] Outdoor Center - we have a Kohls on the end and a BB&amp;B across from us. DM update 9/5: Payless closed, Avenue closing (bankruptcy), Dress Barn closing TBD.</t>
  </si>
  <si>
    <t>80+</t>
  </si>
  <si>
    <t>[2020 Q1:] Approx. 10% vacant. Zales recently closed. No new stores announced but they are anticipated according to Mall Mgt.  || [2019 Q2:] Aerie is coming to fill one of the vacancies Fall 2019</t>
  </si>
  <si>
    <t xml:space="preserve">[2020 Q1:] Saks Off 5th and Nike are the largest retailers in center; Adidas expansion happening soon || [2019 Q2:] </t>
  </si>
  <si>
    <t>Dick's Sporting Goods (46042), Dillard's (99226), Dillard's 2 (86310), JCPenney (86349), LA Fitness (36000), Macy's (100714)</t>
  </si>
  <si>
    <t>JCPenney (182861), Macy's (218751), Nordstrom (144000), Sears (Closed) (174614)</t>
  </si>
  <si>
    <t>[2020 Q1:] Sears space under construction: multiple uses. Total mall renovation in future plans.  || [2019 Q2:] Project for food court enhancements and use of Sears upper level and lower level planned to launch for 2020.</t>
  </si>
  <si>
    <t>Bed Bath &amp; Beyond, REI, Ross, Old Navy</t>
  </si>
  <si>
    <t xml:space="preserve">5/18: of the 23 un-opened stores that were reported by SM, 4 are perm. Vacancies
TG 1/27/2020: Old Navy named by DM as anchor; note that center also has a Ross which is more likely to be considered an anchor as well.  || </t>
  </si>
  <si>
    <t>[2020 Q1:]  || [2019 Q2:] 4 of the 5 vacancies of non-anchors are being occupied by Oct. 1) Coach 2)Eyemaze 3) NailBar 4) Kate Spade In addition, outlet management classifies Pet Smart and Ulta Beauty as Anchor stores. (If the case then a total of 7 anchor stores)</t>
  </si>
  <si>
    <t>JCPenney, Belk, Dick's</t>
  </si>
  <si>
    <t>Belk (2018) (123000), JCPenney (157455), Onelife Fitness (Coming) (70000), Regal Cinemas (53000), Sears (Closed) (123400), Tilt Studio (Coming) (48000), Toys R Us (Closed) (0)</t>
  </si>
  <si>
    <t>[2020 Q1:] Target and Old Navy are attached to the mall but have a separate entrance || [2019 Q2:] Target is attached to the mall but does not have interior mall entrance.</t>
  </si>
  <si>
    <t>Walmart, Home Goods, Dick's and Famous Foot Wear are all active anchors</t>
  </si>
  <si>
    <t xml:space="preserve">[2020 Q1:] Mall exterior being painted, early 2020 || [2019 Q2:] </t>
  </si>
  <si>
    <t xml:space="preserve">Kohl's, Target, Home Depot, Staples, Dick's Sporting Goods </t>
  </si>
  <si>
    <t xml:space="preserve">[2020 Q1:] Recent closures: Nail salon &amp; Justice.  Pending closure: Famous Footwear - end of March 2020 || [2019 Q2:] </t>
  </si>
  <si>
    <t>Old Navy</t>
  </si>
  <si>
    <t>Aldi (19500), Babies R Us (Closed) (25200), Bed Bath &amp; Beyond (25200), Giant Eagle (86576), HomeGoods (24067), Marshalls (33228), Michaels (36750)</t>
  </si>
  <si>
    <t xml:space="preserve">[2020 Q1:] 2 vacancies. A few non-chain stores throughout the center with no scheduled openings announced.  || [2019 Q2:] </t>
  </si>
  <si>
    <t xml:space="preserve"> TG note 2/20/20: Store v. profitable; DM results highly inaccurate (?) || </t>
  </si>
  <si>
    <t>100 Viewmont Mall</t>
  </si>
  <si>
    <t>Dick's Sport/Field&amp;Stream (90016), Forever 21 (15100), HomeGoods (23000), JCPenney (193112), Macy's (139801), Old Navy (17600), ULTA Beauty (10000)</t>
  </si>
  <si>
    <t>1 Premium Outlet Blvd</t>
  </si>
  <si>
    <t>Best Buy (30038), BJ's Wholesale Club (76047), Cabela's (79995), DSW Shoe Warehouse (20015), Giant Food  (69677), HomeGoods (25700), La-Z-Boy Furniture (19575), Lowe's (124446), PetSmart (19931), Stein Mart (28566), Super Target (174700), Total Wine &amp; More (18527), Vacant (42108)</t>
  </si>
  <si>
    <t>[2020 Q1:] Strip Center Location: Payless was adjacent to us but closed in 2019. Looks like a tenant might be getting ready to move in. || [2019 Q2:] Payless (next door to us) is closing. In our strip is Pier 1, Petsmart, BestBuy, Home Goods, Justice and Target.</t>
  </si>
  <si>
    <t>Kohl's, Best Buy</t>
  </si>
  <si>
    <t>Kohl's, Target, Best Buy, Old Navy and Dick's</t>
  </si>
  <si>
    <t xml:space="preserve">  </t>
  </si>
  <si>
    <t>Fresh Market, Barnes &amp; Noble, Old Navy, LL Bean, AMC Cinemas</t>
  </si>
  <si>
    <t xml:space="preserve">[2020 Q1:] DM reports 5 small shop closures since December:  Cosi, Learning Express, Auntie Anne's/Central Valley Creamery, Portrait Innovations, and Crepes Soleil || [2019 Q2:] </t>
  </si>
  <si>
    <t>200 N Dartmouth Mall</t>
  </si>
  <si>
    <t>Burlington Coat Factory, JCPenney, Macy's</t>
  </si>
  <si>
    <t>AMC Theatres (44900), H&amp;M (23000), JCPenney (100000), Macy's (140000), Old Navy (17800), Sears (108440)</t>
  </si>
  <si>
    <t>[2020 Q1:] Sears box: 1/2 vacant, other half Burlington || [2019 Q2:] Sears is closing August 2019, Burlington is taking half the space, other half will be food uses.  Of the 4 vacancies there is a plan to replace by 2020.</t>
  </si>
  <si>
    <t xml:space="preserve">[2020 Q1:] All three vacant spaces have new tenants that will be starting build outs soon - former Dress Barn, Kitchen Collection and WHBM.  || [2019 Q2:] </t>
  </si>
  <si>
    <t>Target, Dick's, Kohl's, Nordstrom Rack, Marshalls/Home Goods combo, Barnes &amp; Noble, Best Buy</t>
  </si>
  <si>
    <t>100 Midway Rd.</t>
  </si>
  <si>
    <t>WS Asset Management, Inc.</t>
  </si>
  <si>
    <t xml:space="preserve">[2020 Q1:] Recently upgraded the exterior of the center. || [2019 Q2:] </t>
  </si>
  <si>
    <t xml:space="preserve">[2020 Q1:] Nautica and AE relocated to make room for Pottery Barn Outlet.  Huge Nike expansion.  West Elm Outlet coming Spring 2020.  Lots of construction in 2019/2020. || [2019 Q2:] </t>
  </si>
  <si>
    <t>80 Premium Outlet Blvd</t>
  </si>
  <si>
    <t xml:space="preserve">[2020 Q1:] 1 of the vacant spaces have been leased Adidas - opening spring 2020 || [2019 Q2:] </t>
  </si>
  <si>
    <t>[2020 Q1:] Recent Closure: Kitchen Collection || [2019 Q2:] 3 key eateries: Uno, 5 Guys and Starbucks</t>
  </si>
  <si>
    <t>Burlington, WalMart, Marshalls/HomeGoods, Dave &amp; Buster's, Modell's</t>
  </si>
  <si>
    <t>AMC 14 Theatres (68174), Bed Bath &amp; Beyond (20000), Burlington (128950), Dave &amp; Buster's (60268), H&amp;M (20243), JCPenney (Closed) (100200), Last Call-Neiman Marcus (20000), Marshalls (70701), Modell's Sporting Goods (30600), Off Broadway Shoes (29400), Saks Fifth Avenue OFF 5th (0), Sam Ash Music (20608), Sam's Club (133010), Sears Appliance/Hardware (30237), Toys R Us (Closed) (45000), Walmart (179868)</t>
  </si>
  <si>
    <t>JCPenney, Bed Bath &amp; Beyond, ?</t>
  </si>
  <si>
    <t xml:space="preserve">[2020 Q1:] JCPenney closed July 2017.  Bed Bath &amp; Beyond closed sometime in 2019. || [2019 Q2:] </t>
  </si>
  <si>
    <t>[5/20/20]: Simon's plans do not show SF
"Major Tenant" = a single tenant operating under 1 trade name in AT LEAST 20K sf
DM reported only 10 SS vacancies; counted 21 per Simon's lease plan dated 3/4/2020.  Updated DM report to include correct anchors and correct anchor vacancies.   || *Sears Outlet in mall</t>
  </si>
  <si>
    <t>&lt; 8 Major Tenants OR &lt;75% GLA excl. Majors AND sales @ or &lt; $600k OR decline by 15% comp/same 6 mos yr prior</t>
  </si>
  <si>
    <t xml:space="preserve">Burlington, JCPenney </t>
  </si>
  <si>
    <t>Burlington (66000), JCPenney (90446), Macy's (140012), Sears (145629), Toys R Us (Closed) (0)</t>
  </si>
  <si>
    <t xml:space="preserve">4/24/20: Sears closed 2/15/20; waiting to see if Macy's reopens post-C19.  If it does not, mall will be in default - TG.  1/23/2020: added to "Watch" list due to pending anchor closures (Sears &amp; Macy's).  Sears=Feb 2020, Macy's=unknown. || </t>
  </si>
  <si>
    <t>At least 2 Anchors (&gt;/=50k sf) vacate/cease to operate OR &lt;75% other &lt;10k sf AND sales decline by 15% 6 mos LFL</t>
  </si>
  <si>
    <t>6 months/12 months</t>
  </si>
  <si>
    <t>Min Rent decreases to 15%, BP also adj accordingly for 1 yr.  If condition still exists for 1 yr, terminate lease w/ 90 days notice, given within 30 days after end of 12 mo MP</t>
  </si>
  <si>
    <t>Macy's (165129), Nordstrom Rack (0), Sears (Closed) (148200), Target (148000)</t>
  </si>
  <si>
    <t>JCPenney (190000), Lord &amp; Taylor (115000), Macy's (0), Macy's II (0), Nordstrom (175000)</t>
  </si>
  <si>
    <t>Dillard's (240000), Life Time Athletic (0), Neiman Marcus (90000), Nordstrom (165000)</t>
  </si>
  <si>
    <t>City Furniture/AshleyHome (96000), Dillard's (204000), JCPenney (148000), Macy's (200000), Nordstrom (122000)</t>
  </si>
  <si>
    <t>JCPenney (300000), Lord &amp; Taylor (124000), Macy's (315500), Nordstrom (200000), Sears (0)</t>
  </si>
  <si>
    <t>Academy Sports &amp; Outdoors (74407), Barnes &amp; Noble (35398), Dillard's (North) (225947), Dillard's (South) (200523), JCPenney (201097), Macy's (157847), Macy's II (23524), Nordstrom (207000)</t>
  </si>
  <si>
    <t>Lord &amp; Taylor (120000), Macy's (255411), Nordstrom (), Primark (0), Sears (Closed) (267000)</t>
  </si>
  <si>
    <t>Dave &amp; Buster's (34460), Lord &amp; Taylor (123500), Macy's (119745), Nordstrom (150857), Primark (0), Sears (207000), Target (147735)</t>
  </si>
  <si>
    <t>Bow Tie Theatres (0), JCPenney (125024), Lord &amp; Taylor (Closed) (0), Macy's (198500), Nordstrom (153000), Sears (147282)</t>
  </si>
  <si>
    <t>6 Mill Street</t>
  </si>
  <si>
    <t>4 small</t>
  </si>
  <si>
    <t xml:space="preserve"> || Anchors: Macy's, Sears, JC Penny</t>
  </si>
  <si>
    <t xml:space="preserve"> || *Sears appliance center in mall
Anchors: Macy's, Dicks, JC Penny</t>
  </si>
  <si>
    <t>286 E Broadway</t>
  </si>
  <si>
    <t>Barnes &amp; Noble (28157), Crayola Experience (60000), L.L.Bean (29000), Macy's (280000), Nickelodeon Universe (292500), Nordstrom (220000), Sears (177904), Smaaash (40000), Zara (30000)</t>
  </si>
  <si>
    <t>1200 Celebrity Cir</t>
  </si>
  <si>
    <t>Metro Commercial Leasing</t>
  </si>
  <si>
    <t>498 Red Apple Ct</t>
  </si>
  <si>
    <t>23-98 Bell Blvd.</t>
  </si>
  <si>
    <t>[2020 Q1:]  || [2019 Q2:] Store Closed - expiration</t>
  </si>
  <si>
    <t>8 Glen Rd</t>
  </si>
  <si>
    <t xml:space="preserve"> || Lifestyle center
Anchors: Belk</t>
  </si>
  <si>
    <t xml:space="preserve"> || This store was listed on report, but has no Co-T language. Becky confirmed. (11/1)</t>
  </si>
  <si>
    <t>758 Woodland Rd</t>
  </si>
  <si>
    <t>N2C 1</t>
  </si>
  <si>
    <t>L4M 4</t>
  </si>
  <si>
    <t>3 +anc.</t>
  </si>
  <si>
    <t>L9A 4</t>
  </si>
  <si>
    <t>L6H 3</t>
  </si>
  <si>
    <t>Macy's (192000), Target (196000)</t>
  </si>
  <si>
    <t xml:space="preserve"> || Anchors: Target, Macys</t>
  </si>
  <si>
    <t>Carson's (Closing) (154000), Kohl's (87455), Sears (211585)</t>
  </si>
  <si>
    <t xml:space="preserve"> || 1/21/20: SAME MALL (in 8,932 SF), but no Co-T ! :(</t>
  </si>
  <si>
    <t>Dick's Sporting Goods (84000), Dillard's (202000), H&amp;M (20240), Saks Fifth Avenue (80000)</t>
  </si>
  <si>
    <t xml:space="preserve"> || Anchors: Dillards, Saks, Dicks</t>
  </si>
  <si>
    <t>Boscov's (178000), Macy's (181200), Main Line Health (32000), Round 1 Bowling/Amusement (58000), Sears (144301), Whole Foods Market (55000)</t>
  </si>
  <si>
    <t>811 Stratford Square</t>
  </si>
  <si>
    <t>Burlington (156906), Carson's (Coming) (139564), Cinemark Theatres (50181), Kohl's (101859), Macy's (Closed) (141958), Round 1 Bowling/Amusement (40312), Sears (141719)</t>
  </si>
  <si>
    <t>Best Buy (38007), Dillard's (127112), JCPenney (84095), Scheels All Sports (104000), Target (132700), Younkers (Closed) (98458)</t>
  </si>
  <si>
    <t>AMC Theatres (33013), Bloomingdale's (150125), Lord &amp; Taylor (129129), Macy's (223222)</t>
  </si>
  <si>
    <t>Dick's Sporting Goods (75000), Dillard's (208242), JCPenney (116697), Macy's (275000)</t>
  </si>
  <si>
    <t>Dillard's (180000), Macy's (160000), Saks Fifth Avenue (80000)</t>
  </si>
  <si>
    <t>JCPenney (188950), Macy's (184932), Macy's Home Store (120838), Sears (156352)</t>
  </si>
  <si>
    <t>1 Galleria Drive</t>
  </si>
  <si>
    <t>Dick's Sporting Goods (60000), JCPenney (123735), Macy's (176766), Target (126000)</t>
  </si>
  <si>
    <t>JCPenney (149000), Macy's (Closing) (225000), Macy's II (Closing) (223568), Scene75 (Coming) (227000), Sears (149000)</t>
  </si>
  <si>
    <t>JCPenney (180000), Kohl's (159642), Macy's (229889), Sears (192889), Toys R Us (Closed) (0)</t>
  </si>
  <si>
    <t>Boscov's (161350), JCPenney (143995), Macy's (202610), Sears (Closing) (159887)</t>
  </si>
  <si>
    <t>Belk (251000), Macy's (174217), Sears (Closed) (205000)</t>
  </si>
  <si>
    <t xml:space="preserve"> || Anchors: Macy's, Sears</t>
  </si>
  <si>
    <t>Dick's Sporting Goods (68052), Furniture Mattress &amp; More (120000), Hannaford Supermarket (48868), JCPenney (88482), Sears (Closed) (87191), Vacant (30000)</t>
  </si>
  <si>
    <t>Barnes &amp; Noble (30000), Belk (60000), Belk 2 (130875), Dave &amp; Buster's (Coming) (0), Dillard's (128897), Dillard's 2 (92520), Forever 21 (55000), H&amp;M (23000), JCPenney (157799), Sears (Closing) (151557)</t>
  </si>
  <si>
    <t>Bed Bath &amp; Beyond (28674), Best Buy (45948), Costco (155000), Dick's Sporting Goods (49176), DSW Shoe Warehouse (25136), JCPenney (93480), Jo-Ann Fabric &amp; Craft  (45850), Kohl's (86841), Old Navy (20000), PetSmart (19141), Sears (Closed) (132700), T.J.Maxx (21641), Walgreens (13824)</t>
  </si>
  <si>
    <t>Bergner's (131616), JCPenney (Closed) (71218), Kohl's (83000), Macy's (Closed) (121231), Sears (Closing) (122958)</t>
  </si>
  <si>
    <t>Best Buy (60000), Dick's Sporting Goods (68500), Macy's (179117), Sears (210427), T.J.Maxx 'n More (58075)</t>
  </si>
  <si>
    <t xml:space="preserve"> || Anchors: JC Penny, Sears</t>
  </si>
  <si>
    <t>N6E 1</t>
  </si>
  <si>
    <t>B&amp;BW opposite</t>
  </si>
  <si>
    <t>BJ's Wholesale Club (115660), Bon-Ton (Closing) (71740), Dick's Sporting Goods (50000), HomeGoods (24000), JCPenney (84000), Sears (82268)</t>
  </si>
  <si>
    <t>Dick's Sporting Goods (95206), JCPenney (105116), Macy's (150000), Sears (165444), Target (134914)</t>
  </si>
  <si>
    <t>4444 1st Ave NE</t>
  </si>
  <si>
    <t>Hy-Vee (63491), Sears (Closed) (146000), Von Maur (59563), Younkers (Closed) (100000)</t>
  </si>
  <si>
    <t>Dick's Sporting Goods (56300), JCPenney (104457), Macy's (100000), Regal 16 Cinemas  (68292), Sears (Closed) (113545)</t>
  </si>
  <si>
    <t>AMC Theatres (46080), Dillard's (248151), JCPenney (120843), Macy's (240000), Sears (Closed) (154886), Von Maur (115000)</t>
  </si>
  <si>
    <t>Have LL recapture right here per the 7th amendment - Jan-2020</t>
  </si>
  <si>
    <t>Belk (180643), Belk Men's (51316), Dave &amp; Buster's (0), Dillard's (180000), JCPenney (95000)</t>
  </si>
  <si>
    <t xml:space="preserve"> || Anchors: Dillards, Belk, JC Penny, ?</t>
  </si>
  <si>
    <t>Belk (181460), Dillard's (210104), Forever 21 (116298), JCPenney (123029), Sears (125330)</t>
  </si>
  <si>
    <t>Dillard's (177500), JCPenney (136050), Macy's (124325), Macy's II (158000), Sears (146792)</t>
  </si>
  <si>
    <t>Dillard's (274128), JCPenney (126333), Macy's (152820), Sears (Closing) (156166), Walmart (108000)</t>
  </si>
  <si>
    <t>Bed Bath &amp; Beyond (40200), Dillard's (203943), JCPenney (144047), Macy's (252720), Sears (Closing) (160938)</t>
  </si>
  <si>
    <t xml:space="preserve"> || Get site plan</t>
  </si>
  <si>
    <t>Dillard's (200000), JCPenney (144058), Macy's (162547), Sears (185000)</t>
  </si>
  <si>
    <t>Dick's Sport/Field&amp;Stream (135000), Field &amp; Stream (0), JCPenney (146006), Macy's (180486), Saks Fifth Avenue (100231), Sears (185496), Von Maur (140000)</t>
  </si>
  <si>
    <t xml:space="preserve"> || Anchors: Sears, JC Penny, Macys, Von Maur, Field &amp; Stream</t>
  </si>
  <si>
    <t>Dick's Sporting Goods (52924), DSW Shoe Warehouse (23250), JCPenney (78709), JCPenney 2 (51544), Macy's (106015), Sears (Closing) (98265), Target (110000), Toys R Us (Closed) (31607)</t>
  </si>
  <si>
    <t>1 Crossgates Mall Rd</t>
  </si>
  <si>
    <t>Best Buy (50000), Burlington (64580), Dick's Sporting Goods (80000), Forever 21 (62860), JCPenney (180000), Lord &amp; Taylor (100000), Macy's (200000), Regal 18 Megaplex w/ Imax (100000)</t>
  </si>
  <si>
    <t>1 Walden Galleria</t>
  </si>
  <si>
    <t>Best Buy (50000), Dick's Sporting Goods (78500), JCPenney (180432), Lord &amp; Taylor (100000), Macy's (175000), Sears (Closed) (113194)</t>
  </si>
  <si>
    <t>Belk (120000), Dick's Sporting Goods (88894), Dillard's (240000), JCPenney (145000), Macy's (220000), Regal Cinemas (115614), Von Maur (165000)</t>
  </si>
  <si>
    <t>Belk (94364), Dick's Sporting Goods (47500), Dillard's (114673), JCPenney (136864), Sears (188143)</t>
  </si>
  <si>
    <t>Belk (173580), Dave &amp; Buster's (0), Dillard's (175326), JCPenney (119652), Sears (Closing) (157752), Vacant (147192)</t>
  </si>
  <si>
    <t>134 Smith Haven Mall</t>
  </si>
  <si>
    <t>Dick's Sporting Goods (77585), H&amp;M (37266), JCPenney (91873), Macy's (324829), Sears (213298)</t>
  </si>
  <si>
    <t>Cinemark Theatres (62459), Dick's Sporting Goods (40000), Dillard's (210992), DSW Shoe Warehouse (18098), JCPenney (145330), Kohl's (86500), Macy's (178173), Michaels (19754), Sears (Closing) (167400), Vacant (65000)</t>
  </si>
  <si>
    <t>Autobahn Indoor Speedway (46000), Barnes &amp; Noble (32000), Bed Bath &amp; Beyond (45000), Best Buy (50000), BJ's Wholesale Club (118000), Burlington (65000), Dick's Sporting Goods (0), H&amp;M (21000), JCPenney (Closed) (156000), Lord &amp; Taylor (120000), Macy's (201000), Staples (20000), Target (134000), The Home Depot (135000)</t>
  </si>
  <si>
    <t>L6T 3</t>
  </si>
  <si>
    <t>[2020 Q1:]  || [2019 Q2:] Store Closed - kick out</t>
  </si>
  <si>
    <t>2700 Potomac Mills Circle</t>
  </si>
  <si>
    <t>Burlington (80000), Costco (141000), IKEA (320000), JCPenney (107000), Marshalls (32000), Nordstrom Rack (42000), T.J.Maxx (41000), Toys R Us (Closed) (0)</t>
  </si>
  <si>
    <t>365 by Whole Foods (34202), Macy's (180000), Nordstrom (270000)</t>
  </si>
  <si>
    <t>Macy's, Nordstrom, Lord &amp; Taylor, JCP</t>
  </si>
  <si>
    <t>Ashley Furniture (20606), Bob's Stores (45000), Dick's Sporting Goods (100047), Forever 21 (33820), H&amp;M (20168), JCPenney (148000), L.L.Bean (25978), Lord &amp; Taylor (100000), Macy's (240000), Nordstrom (163000), Primark (66565), Sears (72201), Zara (31000)</t>
  </si>
  <si>
    <t>[5/11/20]: Nordstrom Closure announced (1 of 16)
"Major Occupants" are exhibited on lease document pp 42; There are 5 total</t>
  </si>
  <si>
    <t>0019 - Lease - 09-09-2015</t>
  </si>
  <si>
    <t>10.3.2.1</t>
  </si>
  <si>
    <t>&lt; 75% 
OR 
&lt; 3 "Major Occupants"</t>
  </si>
  <si>
    <t>Termination
Notice given w/in 30 days of MP ending; 180 days to term</t>
  </si>
  <si>
    <t>1299 Galleria at Tyler</t>
  </si>
  <si>
    <t>Nordstrom, JCPenney, Macy's, Forever 21</t>
  </si>
  <si>
    <t>AMC Theatres (0), Forever 21 (153500), JCPenney (165566), Macy's (157384), Nordstrom (145258)</t>
  </si>
  <si>
    <t xml:space="preserve">[5/11/20]: Nordstrom closure announced (1 of 16)
[4/23/20]: "Anchor" redefined in Ref. Provision 1.34: …an anchor shall be a T that operates under 1 trade name &amp; occ. &gt; 50K SF of contiguous space in SC
Forever 21 on closing list released Oct. 2019. Currently occupies anchor space - TG || </t>
  </si>
  <si>
    <t>(1) "Anchor Operating Failure": 
&lt; 3 anchors |OR |
(2) "GLA Op. Failure": &lt; 75% GLA</t>
  </si>
  <si>
    <t>Nordstrom, Sears, Macy's, Macy's Home, JCPenney</t>
  </si>
  <si>
    <t>Barnes &amp; Noble (0), Century Clackamas Theater (70752), JCPenney (146446), Macy's (198935), Macy's Home Store (165832), Nordstrom (119309), Sears (Closed) (144300)</t>
  </si>
  <si>
    <t>[5/11/20]: Nordstrom Closure announced (1 of 16)</t>
  </si>
  <si>
    <t>DELETED in 7th Amendment of Lease (01-23-2020)</t>
  </si>
  <si>
    <t>Dillard's (200000), Macy's (200000), Nordstrom (144000), Sears (Closing) (131000)</t>
  </si>
  <si>
    <t>JCPenny,  Dillard's, Belk, Sears</t>
  </si>
  <si>
    <t>Belk (0), Dillard's (150800), JCPenney (68100), Macy's (Closed) (122157), Sears (Closing) (87996)</t>
  </si>
  <si>
    <t>[5/7/20]: Anchor = single tenant operating under 1 trade name in &gt; 50K sf of contiguous space</t>
  </si>
  <si>
    <t>Macy's, Dillard's, Dick's, Nordstrom</t>
  </si>
  <si>
    <t>Dick's Sporting Goods (80000), Dillard's (205000), Macy's (205000), Nordstrom (144000)</t>
  </si>
  <si>
    <t xml:space="preserve">[2020 Q1:] Outdoor space at this mall has been updated recently. || [2019 Q2:] </t>
  </si>
  <si>
    <t>[5/11/20]: Nordstrom closure announced; 1 of 16
[4/21/20]: ANCHORS (per lease): Macy's, Dillard's, Nordstrom &amp; Dicks; Exhibit D has T spaces marked off on site plan (excluding anchors), seems like it's by count, not GLA
|| Anchors: Dillards, Macy's, Dicks</t>
  </si>
  <si>
    <t>Any 2 anchors close OR &gt;25% of "the other tenants" (listed on Exhibit D of lease)</t>
  </si>
  <si>
    <t>5/11/20: There is a ~2700SF vacancy adjacent to YC; there are only 5 SS units, all about the same size -- that would put occ. At 80% which is the threshold; Would need to find out how big Xmas Tree is then subtract SF</t>
  </si>
  <si>
    <t>&lt;1 Anchor (currently CTS) OR &gt;20% of other retail tenants in the center</t>
  </si>
  <si>
    <t>Terminate w/in 180 days after end of MP; eff date of termination, 30 days after LL receives notice</t>
  </si>
  <si>
    <t>Doc. Sec &amp; PP</t>
  </si>
  <si>
    <t>Lease Information</t>
  </si>
  <si>
    <t>Definitions &amp; Abstract</t>
  </si>
  <si>
    <t>MP</t>
  </si>
  <si>
    <t>NOTES:</t>
  </si>
  <si>
    <t>Dicks, Barnes &amp; Noble, Dick's, Foley's</t>
  </si>
  <si>
    <t>*"In-line shop area on Exhibit A says it's the "shaded area" but it all looks white… so…. BUT it CAN include anchors
**Notice of termination MUST be accomp. By sales report</t>
  </si>
  <si>
    <t>10,11</t>
  </si>
  <si>
    <t>&lt;75% "In-Line Shop Area"*</t>
  </si>
  <si>
    <t>180 days (from NOTICE DATE) / 6 mo (of RR)</t>
  </si>
  <si>
    <t>RR: 6% of gross sales / terminate if notice w/in 90 days**, in at least 90 days or more (YC choice)</t>
  </si>
  <si>
    <t>MUST NOTIFY OF DEFAULT (start of MP)</t>
  </si>
  <si>
    <t>Walmart</t>
  </si>
  <si>
    <t>"Anchor" is just Wal-Mart; GLA defined as "w/in Southern Phase displayed on Exhibit A-2</t>
  </si>
  <si>
    <t>Either Wal-Mart OR &gt; 40% of GLA*</t>
  </si>
  <si>
    <t>Termination if notice given w/in 30 days, term in 30</t>
  </si>
  <si>
    <t>&lt; 75% Floor space</t>
  </si>
  <si>
    <t>4 mo / 12 mo</t>
  </si>
  <si>
    <t>Reduced rent (6% sales) on monthly basis / [after we've paid RR for 12mo] Terminate  by notifying w/in 60 days on 60th day</t>
  </si>
  <si>
    <t>JCPenney, Dillard's Men, Dillard's Women, Macy's, Dick's</t>
  </si>
  <si>
    <t>5/19: DM had LA Fitness listed as an amchor but I believe it is only 36K sf and therefore doesn't count as an anchor; DBL CHECK</t>
  </si>
  <si>
    <t>Major Tenant=operating under a single trade name AND occupying at lease 40,000 contiguous SF</t>
  </si>
  <si>
    <t>&lt; 4 Maj. Tenants OR &lt; 75% remaining GLA AND GS for TTM (6 mo MP + T6M) are &lt;/= $475K OR -15% comp YoY (6mo)</t>
  </si>
  <si>
    <t>60 days to notify, 180 days to terminate</t>
  </si>
  <si>
    <t>Expired at the end of "5th LY"</t>
  </si>
  <si>
    <t>Home Depot, Jo-Ann, Pet Supplies Plus</t>
  </si>
  <si>
    <t>According to the Lease, Old Navy was adjacent to Jo-Ann on the end cap. This has since been demised into 2 spaces, both of which appear to be vacant (one says "Shoe Carnival-avail. soon)
*Major Tenants (per lease ) = Home Depot, Jo-Ann etc., Old Navy, PetSmart; replacements must occupay at least 75% of former spaces</t>
  </si>
  <si>
    <t>At least 2 Maj. Ten. Close*</t>
  </si>
  <si>
    <t>180 days / 180 days</t>
  </si>
  <si>
    <t xml:space="preserve">RR: 50% / 30 days to notify, 30 days to term </t>
  </si>
  <si>
    <t xml:space="preserve">"Major Tenant"=single ten. Under 1 trade name in &gt;/=40K contiguous SF of space 
|| Sears closed April 2018 
Anchors: Sears, </t>
  </si>
  <si>
    <t>&lt;3 Maj. Tenants OR &lt; 75% GLA AND GS for MP &lt;/=$600K OR -15% comp. T6M</t>
  </si>
  <si>
    <t>Terminate within 180 days of notice (given in 60 days of MP)</t>
  </si>
  <si>
    <t>MUST notify at start of "condition"</t>
  </si>
  <si>
    <t>Notes</t>
  </si>
  <si>
    <t>SF Occ.</t>
  </si>
  <si>
    <t>SM Mall Walkthrough</t>
  </si>
  <si>
    <t>Removed</t>
  </si>
  <si>
    <t>JCP (COVID), Elder Beerman, Sears</t>
  </si>
  <si>
    <t>[5/28/20]: JCP has not yet reopened as of YC reopening date
[5/12/20]: "Major Tenant" (sec. 1.01) = any occ. Of premises in at least 40K SF</t>
  </si>
  <si>
    <t>JF</t>
  </si>
  <si>
    <t>SB</t>
  </si>
  <si>
    <t>None- Becky confirmed</t>
  </si>
  <si>
    <t>[5/28/20] In default due to COVID however MP is v long and likely wont stay in default for 1 yr</t>
  </si>
  <si>
    <t>&lt;70% GLA</t>
  </si>
  <si>
    <t>6% GS/ Terminate with notice given within 30 days of MP</t>
  </si>
  <si>
    <t>YC choice?</t>
  </si>
  <si>
    <t>[5/11/20]: Nordstrom closure announced (1 of 16); as of 5/20 - SM reports Nordstrom will NOT reopen
 || Anchors: Sears, Macy's, Dillards</t>
  </si>
  <si>
    <t>JCPenney, Kohl's, Macy's, Macy's Home, Dick's</t>
  </si>
  <si>
    <t xml:space="preserve">5/20: Appears Sears is closed, Simon's website says "Stay Tuned…" 
Sears still open as of 2/27/2020. || </t>
  </si>
  <si>
    <t>JCP (COVID), Sears, Dillard's</t>
  </si>
  <si>
    <t>EK</t>
  </si>
  <si>
    <t>Only opening co-tenancy, not ongoing</t>
  </si>
  <si>
    <t>Trademark Properties</t>
  </si>
  <si>
    <t>JCP (Covid) Sears, Elder Beerman</t>
  </si>
  <si>
    <t>5/28/20: A/o SM walkthrough JUST on cusp of threshold. 
[5/1/20]: *"Return to Normal Rent Date"= the earlier of (i) the satisfaction of the Co-T requirement or (ii) the date upon which T has paid 12 mo. of RR in connection with co-T event"</t>
  </si>
  <si>
    <t>Belk, AMC Movie Theater, Bed Bath &amp; Beyond, Cost Plus World Market, Michaels</t>
  </si>
  <si>
    <t>KOHL'S IS IN DIFF CENTER - SEP. SF AND SC
[5/20/20]: Checked lease for definition of "gross leaseable area" (to see if it included anchor spaces) but there is no definition; Exhibits A and B have legal desc. And site plan of SC -- "Phase 2" i.e. "future development area" is ~57,250 SF</t>
  </si>
  <si>
    <t>Store re-open date</t>
  </si>
  <si>
    <t>this language is a combination Operations Covenant and Opening Co-Tenancy agreement; not Operating Co-T; Ask Alyssa Pardo?</t>
  </si>
  <si>
    <t>This is not operating co-tenancy; its an opening co-T along with an operating covenant</t>
  </si>
  <si>
    <t>"Department Store" = includes any premises operating containing at least 20K contiguous SF; *The way "Leasable Floor Area" is defined it makes me think that it includes the anchor spaces (pp39)</t>
  </si>
  <si>
    <t>&lt; 3 Dept. Stores AND &lt; 80% of the "Leaseable floor area"*</t>
  </si>
  <si>
    <t>EK: There is a newer lease (2014) and I can't find any co-T language in it; checked 4x [Lease 12-23-2014]</t>
  </si>
  <si>
    <t>CB</t>
  </si>
  <si>
    <t>&lt;75% GLA open</t>
  </si>
  <si>
    <t>60 days to notify of termination (silent on # of days to terminate)</t>
  </si>
  <si>
    <t xml:space="preserve">6/3/20: (EK) According to 6/1 SM walkthrough, every store has re-opened
[5/22/20]: 19% open at center reopening, 90% open a/o 5/21/20.  No default. [5/12/20]: According to Sec 36.16 (A) and Exhibit A - the "Key Tenant" is "…A Belk's store of at least 50K SF …); Tenants by count
TG 2/19/2020:  LY DM reported 200+ stores, 4 vacancies, and 4 anchors, with 1 vacant.  Anchors reported: Belk, World Market, Ulta, BB&amp;B || </t>
  </si>
  <si>
    <t>*[brackets] is amended section; **The GLA is defined as "ground floor retail leaseable area of the Property fronting Main Street.
[5/11/20]: List of NAMED anchors relevant to the Co-T language per the lease has been updated in column AD</t>
  </si>
  <si>
    <t>[2 of 3]* named Anchors open AND &gt;75% GLA** open</t>
  </si>
  <si>
    <t>Termination: send notice w/in 30 days of MP, term in 30</t>
  </si>
  <si>
    <t>5/22/20: As of today, this is 85% occupied, NOT taking into account any covid closures
[5/13/20]: "Anchor" = designated Bldgs A-D (and any future spaces of 20K or more SF); can't tell what Bldg. A is today - appears to have been demised into 3 spaces?
|| 7/31/18 update:  Boston store closed 6/2018.  1 anchor remaining.  In default; month cure period.</t>
  </si>
  <si>
    <t>LL Cure Period = 6 months</t>
  </si>
  <si>
    <t xml:space="preserve">5/28/20: SM note says that the Sears vacanxy will become a Boscov;s
"Anchor Store" = 45K+ sf; Anchors: Macy's, JCP, Target, Dillards, Old Navy
 || 11/27: DM report - unsure of Sears close date (Jan or Feb '19); Dillards rumored to be expanding outlet concept into Sears box
</t>
  </si>
  <si>
    <t>5/20/20: EK abstract of Line-up results: 77% occupied; 
1/14/2020: Appears that ANCHOR default cured with the pending opening of medical ctr in anchor space.Need to reassess small shop. 8/1/19: Mall is up for Sheriff's sale on Aug. 9th. In default of Major until Spirit opens in Aug. Looks to be in default of remaining GLA. Dawny's notes - JCP closed 4/2015, Sears closed 3/17, B-T closed 4/2018. *8/19/19 UPDATE*: mall sold to bank at sheriff's sale...Spinoso to continue to manage and lease the center.  Contact wants to have a call to discuss...TG requested rent roll.  ***need to decide when MP begins??*** || 7/31/18 update: Bon-Ton closed 6/2018.  Leaves only 1.  Default once 12 months passes with 30 days' notice.</t>
  </si>
  <si>
    <t>Lease 2-25-2009</t>
  </si>
  <si>
    <t>18. (sec 7.02 (d))</t>
  </si>
  <si>
    <t xml:space="preserve">*NAMED TENANTS: Macy's, Boscov's, Sears -- Looks like Sears isn't closed yet (a/o 5/20) poss due to COVID
TG 4/6/2020: Sears scheduled to close in March; news reports suggest that it didn't happen due to mall closure/C-19.  Lease lang.-any 2 named anchors OR &lt;75% "other tenants" cease operations; does not state GLA vs. actual storecount occupancy.  If this is the case and online lease plans/mall dir accurate, mall is in default of "other tenants" language. Note that Macy's has not decided whether to close store yet. TG note 2/5/2020: Purchased by Namdar in Jan 2020.  Mall was about to go into foreclosure.   || </t>
  </si>
  <si>
    <t>Burlington, JCPenney, Sears, Arnot Mall Mgmt Office</t>
  </si>
  <si>
    <t>Bon-Ton</t>
  </si>
  <si>
    <t>5/20/20: Mall has their Management Office operating in the former Macy's space.. lease allows for it on page 4-5;  Department Store=at least 35K SF contig. || Marc's summary of co-t provision: Fewer than 3 dept stores or less than 70%.  7/31/18 update: Bon-Ton announced closing 6/26/18.When it closes there will be 3 anchors.</t>
  </si>
  <si>
    <t>&lt;3 Dept. Stores OR &lt;70% remaining GLA excl YC and Excluded Areas</t>
  </si>
  <si>
    <t>Dollar Tree, Lowe's, Kohl's, Marshall's, At Home</t>
  </si>
  <si>
    <t>Dick's, Dillard's, Macy's, Harkins (Theater), BestBuy</t>
  </si>
  <si>
    <t>&lt;1 Major OR &lt;75% Floor Area  (with exclusions; see lease). Major Occ=per locs on Exhibit A of Lease) |AND| sales have -10% comp vs T6M</t>
  </si>
  <si>
    <t>Dicks, JCP, Target, Cinemark</t>
  </si>
  <si>
    <t>Dick's (50,631), Cinemark (50,484), JCP (90,830), Belk (65,746), Target (125,591)</t>
  </si>
  <si>
    <t xml:space="preserve">[5/20/20]: "Anchor" = any single retail premises operated under one trade name in 45K SF or more
TG: 1/14/20: watch Anchor occupancy. Lang. = &lt;2 Anchors OR &lt;75% GLA.  Anchor = 45k sf+. Currently not in anchor default. || Marc's summary of co-t provision: fewer than 2 anchors or less than 75% </t>
  </si>
  <si>
    <t>&lt;2 anchors OR &lt;75% non-anchor (exc. Old Navy)</t>
  </si>
  <si>
    <t>BMR 6% of sales/ (once we've paid RR for 12 mo) Termination within 30 days of MP, in 30 days</t>
  </si>
  <si>
    <t>*"Retail Tenant"= "…shall include restaurants of any type and movie theaters, but shall exclude health or fitness facilities, business offices, and educational, governmental, medical, dental, and similar uses".</t>
  </si>
  <si>
    <t>&lt;75% of "GLA occ. By "Retail Tenants"*</t>
  </si>
  <si>
    <t>12 mo (after notice) / 180 days to notify</t>
  </si>
  <si>
    <t xml:space="preserve">RR: 6% gross sales / Termination in 90 days if notice given within 180 days and ONLY if still uncured </t>
  </si>
  <si>
    <t>Must notify at START of default to start MP</t>
  </si>
  <si>
    <t>&lt;70% of GLA of SC</t>
  </si>
  <si>
    <t>180 days / 365 days</t>
  </si>
  <si>
    <t>RR: 6% gross sales / (2nd MP starts on RR commence. Date) 30 days to notify, 60 days to terminate</t>
  </si>
  <si>
    <t>Macy's, JCP, TJX/HomeGoods, At Home, Barnes &amp; Noble</t>
  </si>
  <si>
    <t xml:space="preserve"> *Major Occupants (per lease): Exh. A - shows 6; Counter-clockwise: Macy's, TJX/Homegoods, JCP, At Home, Vacant (former Sears - closed as of 5/20), Barnes &amp; Noble</t>
  </si>
  <si>
    <t>If any 2 Majors* close OR &lt;75% GLA excluding "Excluded Floor Area"</t>
  </si>
  <si>
    <t>&lt; 1 Major Tenant  OR 
&lt; 75% remaining GLA (inc. YC AND  Sales &lt;/= $450K OR decline 15% vs. 6 prior months</t>
  </si>
  <si>
    <t>Dillards, Dick's, Funny Bone</t>
  </si>
  <si>
    <t xml:space="preserve">Dillards closed AND &lt;70% remaining GLA </t>
  </si>
  <si>
    <t>RR: 6% Gross/ Terminate if notice within 60 days, term in 90</t>
  </si>
  <si>
    <t>Burlington, Dick's</t>
  </si>
  <si>
    <t>90 days</t>
  </si>
  <si>
    <t>IF SUBSTANTIVE CHANGES* ARE MADE TO THE CO-TENANCY MASTER TRACKER, YOU MUST COPY AND PASTE UPDATES INTO THE Co-T TAB!</t>
  </si>
  <si>
    <t>*Any of the info that is pulled into this sheet with a formula</t>
  </si>
  <si>
    <t>Reviewed By:</t>
  </si>
  <si>
    <t>Review Date:</t>
  </si>
  <si>
    <t>To create an additional SM walk template, right click on the SM walk sheet, select "move or copy", then click "Create a Copy"</t>
  </si>
  <si>
    <t>If anchor has moved out, and the space has been divided into smaller tenants, please notate.</t>
  </si>
  <si>
    <t>Wade Bassett</t>
  </si>
  <si>
    <t>KH</t>
  </si>
  <si>
    <t>6/22/20: Per local news, LL Sears box -microbrewpub &amp; games planned.  Town approved. || 11/27: DM doesn't count Wegman's as anchor; only 5% vacant
Anchors (6): Neiman Marcus, Nordstrom, Sears, Wegmans, Macy's, Lord &amp; Taylor
GLA: 1,695,884</t>
  </si>
  <si>
    <t>Y</t>
  </si>
  <si>
    <t xml:space="preserve">[7/7 &amp; 8/2020]: Beginning MP. Per mall rep, F21 closed ~2 mos ago (?) 10 stores re-closed due to Covid surge; 15 remain closed since March; 9 pre-Covid vacancies.  AMC still not reopened. If AMC perm closes due to pandemic, mall will be in "Major" default; currently in GLA default; will need to verify sales decline. Will LL fight us and claim FM? [6/16/20]: ~96% occupied.  [5/13/20]: "Major Occupant" = a single occ. In at least 40K SF. Note: Sears  closed 7/19. Trying to verify F21 closure; may have been Feb?
3/2/2020: DM confirmed that F21 had occupied former anchor box.  Will find out closing date and report back. Likely not in default due to anchor/sales/co-t "exclusions" language in lease - TG || </t>
  </si>
  <si>
    <t>&lt;75% open OR &lt;4 Major Occupant stores. AND Sales decrease by &gt;/= 10% during 6 mo MP LFL; excludes "Exclusion Areas" as defined in Lease.</t>
  </si>
  <si>
    <t>DL</t>
  </si>
  <si>
    <t>7/21/20: Once 24 Hour Fitness permanently closes, will be in default-both anchor AND SS.  6/17: Still in Anchor def., no SS default (~90% occ).5/5/20: "Department Store" = any retail store &gt;75K SF
12/2019: on 2019 Watch List, currently in default of DS provision, but not SS ["AND" LANGUAGE].  -TG || 12/2019: In default of Dept Store provision but not SS provision due to "AND" language. No available remedy at this time.</t>
  </si>
  <si>
    <t>[6/1/20]: 95% of tenants open and operating.  [5/28/20]: Most stores have reopened here 
[4/21/20]: Co-T lang has "Vitiaing Notice" provision--LL has to send T notice that a "suitable replacement" is taking over anchor space</t>
  </si>
  <si>
    <t>Dan Goodwin</t>
  </si>
  <si>
    <t>Jim Barrett</t>
  </si>
  <si>
    <t>Macy's, JCP, Dillards, Forever21</t>
  </si>
  <si>
    <t>[6/10/20]: Very well leased mall. [4/21/20]: Co-T lang has "Vitiaing Notice" provision--LL has to send T notice that a "suitable replacement" is taking over anchor space; ANCHOR: "…an anchor shall be a T that operates under 1 trade name &amp; occ. &gt; 50K SF of contiguous space in SC"</t>
  </si>
  <si>
    <t xml:space="preserve"> [6/29/2020]: Nordstrom closed permanently wk of 6/8/2020. Approx 80% occ GLA/SS. No default ("AND").|| Sears Address:210 E Via Rancho Pkwy #1758</t>
  </si>
  <si>
    <t>Barnes &amp; Noble, JCPenney</t>
  </si>
  <si>
    <t>Dillard's. JC Penney, Dicks, Burlington, Macy's</t>
  </si>
  <si>
    <t xml:space="preserve"> [2020 Q1:] Sears closed early 2019. Pending closure: Macy's (mid to late Mar. 2020).  Dave &amp; Buster's under construction.  || [2019 Q2:] 4 of the vacant locations have "coming soon" signs.  New stores yet TBA. Mall is in good condition. Sears closed.</t>
  </si>
  <si>
    <t>[6/17]: Macy's in "final clearance" sale.|| 7/31/18 update: Sears closed, leaves 5 anchors as of 6/24/18.</t>
  </si>
  <si>
    <t xml:space="preserve">&lt;4 Majors (&gt;/=50k sf)AND &lt;80% GLA excl Majors &amp; YC &amp; sales decline 15% </t>
  </si>
  <si>
    <t xml:space="preserve">6/3/20: SF unavailable; unable to determine vacant SF but based on # vacant SS, not likely in default. || </t>
  </si>
  <si>
    <t>6/15/20: 10 vacant SS, only 2 not reopened post-Covid.  No SF available; this will be only way to determine if mall satisfies all c-t lang criteria. As of 5/28, Mall in default; was already in Anchor default, but SS default due to Covid should now be checked.
12/2019: Requires priority review by DM due to vacancy levels. Dillard's closed 5/14/19.  Missed MP for anchors.  Need to determine when/if mall dropped below SS threshold. TG NOTE 2/10/2020:  need to determine SF of pad sites as LL seems to count them in GLA of mall.  Likely NOT in default due to "and" language, worth watching as time goes on. || 12/11/19: due to AND language, mall not in default.  Currently has 3 "majors". If another major closes, mall may be in default.</t>
  </si>
  <si>
    <t>[6/24]: virtually impossible to calculate SF/using PI, which is not accurate. SM walk thru 6/15 only shows 4 vacant SS; has many temp tenants. SM walkthrough has major discrepancies.  Stated 6/3 10 perm vacancies, only 5 per 6/15 walkthrough.   [5/28/20]: Should prioritize Lineup - is def in anchor def. and has short MP
TG 2/17/2020 - Watch List for 2020 || 11/27: DM report Sears closing EOY - 3 anchors: JCP, Macy's, Dicks
7/31/18 update: Elder Beerman announced closing on 6/26/18.  Will leave 4 anchors.
Anchors (7): Dick’s, Elder Beerman, JCPenney, Macy’s, Sears, DSW, H&amp;M
Total GLA: 1,442,750</t>
  </si>
  <si>
    <t>&lt; 3 Major Tenants (&gt;30k sf)
OR
&lt; 75% of GLA (exc. anchors)</t>
  </si>
  <si>
    <t>[7/20/20]: 2 anch still vacant, 82% occ GLA.  Cacique/GNC did not reopen. A few "coming soon"s; lots of temps, watch in next mo or so to see how many term. [6/23/20]: 2 anch still vacant, 89% GLA occ./Many temps. [6/12/20]: Will re-evaluate once store reopens Aug '20. Need Josh's results from late Jan/early Feb walk through.||1/2/2020: rec'd demand notice for full rent from LL 12/16/19; decided to revert back to full rent to avoid default, then pursue co-t in future.|| Becky began paying RR remedy Oct 2019.  Notice of termination sent 10/11.  LL's rebuttal received 11/8/19.Marc's summary of co-t provision: fewer than 3 dept stores and 80% of the rest.  7/31/18 update: Sears closed 6/24/18. Leaves 3 anchors. Bon-Ton announced closing 6/26/18; when the store closes, this will be an anchor default.  Note that LL denying that YC has right to terminate due to measuring period timing.  See file.</t>
  </si>
  <si>
    <t xml:space="preserve">7/16/20:  1 anchor=24 Hour Fitness (CH.11)--&gt;watch || </t>
  </si>
  <si>
    <t xml:space="preserve">[7/15/2020]: Asked new LL for lease plan twice. No response. If PI data correct, ~60 vacancies, mall has got to be in default.  Sales decline language: HAS to be valid.  Will find a way to take action.  Mall dying. TG 3/19: needs mall walk by DM ASAP; due to coronavirus, on hold. Note that a lease plan cannot be found. Likely not in default due to sales decrease language.  Likely in default of non-anchor, but default negated by sales lang. (sales are actually up). || TG 2/11/20: Monitor Feb DM results closely. This mall may be in GLA default. </t>
  </si>
  <si>
    <t>6/5: JCP on list to close in'20 [5/5/20]: "Anchor" = a tenant occupying 50K or more contiguous SF; *"mall-shop" =</t>
  </si>
  <si>
    <t>JCPenney, Macy's, Dick's Sporting Goods/TJX (shared space/redemised anchor). UL Sears redemised: Round 1</t>
  </si>
  <si>
    <t>6/29/20: No SF available on LP.  SS by count: ~85% occ. All anchors occ. 5/28/20: Appears to be in OK shape even with COVID
[4/21/20]: Co-T lang has "Vitiaing Notice" provision--LL has to send T notice that a "suitable replacement" is taking over anchor space; ANCHOR: "…an anchor shall be a T that operates under 1 trade name &amp; occ. &gt; 50K SF of contiguous space in SC"</t>
  </si>
  <si>
    <t>&lt;2 "Designated Dept Stores" (JCP/Macy's/Dill./Sears) or "Comp. Replacements"[as defined] OR &lt;80% remaining GLA</t>
  </si>
  <si>
    <t>6 mos ("Trigger Period")</t>
  </si>
  <si>
    <t>Terminate lease w/30 days' notice, given w/in 180 days after end of "Trigger Period"</t>
  </si>
  <si>
    <t>[6/25/2020]: D&amp;B likely delayed due to Covid; no SF for SS available. [5/11/20]: In anchor default but need to satisfy all requirements;
3/31/2020: 3 vacant anchors; mall site says "coming soon"/D&amp;B/anchor replacement.  LL lease pl says "Fall".  DM reports May opening, now likely delayed due to C-19. Not in violation of c-t clause due to "AND" and sales language.  Added to watch list.   || Elder Beerman closed January 2018</t>
  </si>
  <si>
    <t>3 anchors closed*  AND &lt;70% GLA open AND sales have not inc. YoY for MP. Majors= betw 15k &amp; 40K sf</t>
  </si>
  <si>
    <t xml:space="preserve">[6/1/20]: No default due to "and" language; created lineup in the event that mall loses its 2 Macy's. Keeping on watch list because mall owned by Spinoso. [5/5/20]: "Major Tenant" = 1 single tenant operating at least 55K contiguous SF
4/20/2020: SS vacancy; not in default due to "AND" language. Removed from Watch List.  May re-add depending upon post Covid-19 anchor reopening.    || </t>
  </si>
  <si>
    <t>5/31/20: GLA default.  Lease lang states that we must be operating continuously in order to avail ourselves of c-t remedy.  Reco starting MP THE DAY we reopen store. We are currently whole/rent, NNNs.4/7/2020: Note that Anchors are considered "bldgs A, B, C, D", which includes Shoe Dept/Macy's/JCP/vacant Sears. Updated lineup-mall appears to be in default. Started MP a/o 3/1/20, but can't exercise RR due to Covid-19.Lease states cannot exercise in cases of force majeure. Start MP as soon as store reopens.  1/14/20: SEARS CLOSED OCTOBER 2019.  9/18/19: Requested tenant roll. TG, 6/2019: anchor provision satisfied (Macy's, Sears, JCP, Shoe Dept &amp; H&amp;M [anchors per lease lang.]). Worth watching non-anch GLA. || 1/30/2020: ~81% occ., not in violation yet, not in violation of anchor store provision.</t>
  </si>
  <si>
    <t>6/29/20: All anchors leased, 8 SS vacancies. Only 2 stores remain closed due to Covid a/o 6/15. 5/28/20: Appears to be in GLA default due to COVID
[4/21/20]: "…an anchor shall be a T that operates under 1 trade name &amp; occ. &gt; 50K SF of contiguous space in SC</t>
  </si>
  <si>
    <t xml:space="preserve">7/23/20: Per local news, Macy's to remain open. 6/17/20: Lineup completed-&gt; ~80% GLA.SM Walk-&gt;high priority review. 4/6/2020: Fate of Macy's location still unknown. If Macy's closes, WILL be in default/anchors.Not currently on closing list. **Update lineup QUARTERLY moving forward**. 1/22/20 TG: did informal lineup, not in default, ~87% GLA. If mall loses 1 more anchor, will be in default/can start MP.  9/18/19 TG: requested tenant roll. Sears left 3/1/2019.  || </t>
  </si>
  <si>
    <t>No anchors; largest space is Cinemark Theaters (54,604)</t>
  </si>
  <si>
    <t>7/23: All tenants open except Cinemark. 6/15: GNC closed permanently.  Per lineup, ~86% occupied GLA, Cinemark reopening July. No default.5/18: Most SS that are unopened are the "watch list" retailers, e.g. LOFT, J.Jill. Talbots, Francesca's, CJ Bank</t>
  </si>
  <si>
    <t>7/23: 97% leased.  Must be replaced by at least 70%
5/18: 7 closed stores + Khol's (anchor)</t>
  </si>
  <si>
    <t>7/9/20: Made corrections and updates to lineup; mall in default. 39% vacancies by count.  6/12/20: Updated lineup completed.  All anchors intact, 80% GLA occupied.  Note that lease language specifies vacancy &gt;30% BY COUNT - looks to be ~26% VACANT.  4/6/20: Checked SF vacancies again; not in default. More appear to have been filled since January - temps.l l /29/2020: very close to default/GLA - 73% vs. threshold of 70%. l l 9/25/19: Per Signe's count, 21 vacancies, all anchors open.  Lease plan on file shows 21 vacancies as well.  11/19/19: TG completed tenant lineup.  Mall appears to be ~77% occupied.  Continue to watch closely, esp. in light of legal involvement/roof repair issue. 1  . || Added per Josh email on 9/24/2019 - Section 20.01 - Anchor/Co-Tenancy Protection.  DM states that there are 21 vacancies. 11/19/19: TENANT LINEUP COMPLETED.  Small shop occ appears to be at 77%.  Needs to be at 70% in order to trigger default.  Review again late Jan/early Feb. - TG</t>
  </si>
  <si>
    <t>[7/21/20]: All but 1 SS (Kay) reopened.  [6/2/20]: 93% occ GLA. [5/28/20]: JCP is closed b/c of COVID as of mall reopen date. 93% occupied pre-Covid. (TG)
[4/23/20]: LL termination right (with 90 days notice and B/O dates; effective as of 4/1/20 per Jan-2020 Amendment</t>
  </si>
  <si>
    <t xml:space="preserve">[7/22/2020]:Macy's now permanently closed/March '20. Health use not yet open/Sears.  [5/7/20]: Building Lineup: A=Macy's, B=Dillards, C=JCP, D=Belk, E=Sears
4/15/2020:Completed lineup.  Not in default.  If medical use scheduled to open in former Sears box does not open and another anchor closes, mall will be in Anchor default.  ~88% occupied (SS GLA). Macy's should be permanently closed by the time mall reopens post C-19. || </t>
  </si>
  <si>
    <t xml:space="preserve">6/3/2020:  Confirmed GLA Default; 76% occupied. Take action once store reopens. ||3/6: Recently purchased by Spinoso.  || </t>
  </si>
  <si>
    <t>7/22/2020: Sears redemised/partially demo'd.  D&amp;B "coming soon-2020" plus small 7,000+ sf leftover space vacant.  Leaving Sears as vacant anchor until D&amp;B opens.  TG 3/11/20: KH requested that co-t be reviewed due to neg sales trend and vacant anchor.   No co-tenancy issue here.  Sears demo'd Mar/Apr to make way for D&amp;B. TG 1/27/2020: vacant anchor=Sears || 11/30: DM notes - no vacancies
Anchors: Macy's Belk, JCP</t>
  </si>
  <si>
    <t>Scheel's, JCPenney, Hobby Lobby, HOM</t>
  </si>
  <si>
    <t>7/23/20: Younkers replaced with HOM; opened late winter '20. || 10/31: According to Google, Sears is closed; Site plan also shows 1 anchor vacancy
Anchor=  50K+ sf
Anchors (6): JC Penny, Sears, Hobby Lobby, Scheels, AMC
Total GLA: 818,689</t>
  </si>
  <si>
    <t>[6/5/20]: JCP at this ctr scheduled to close in 2020.[5/7/2020]: Will need complete lineup as soon as mall reopens due to high number of temps/non-nationals.  [4/23/20]:*Lease specifies that in addition to buildings A-D, "anchor" would include any future premises of 20K sf or more</t>
  </si>
  <si>
    <t>Metrolux - NOT VACANT, REOPENING 6/26</t>
  </si>
  <si>
    <t>[6/24/20]: No way to ascertain SF at this time.  Named Tenants are:  B&amp;N, Best Buy, Dick's, Foley's** (is this now Macy's?), Metrolux</t>
  </si>
  <si>
    <t xml:space="preserve">7/23: Tues Morn closed/didn't reopen post-Covid. Chuck not on closing list. ~87% occ SS.  7/9/20: In default of anchors only; can't exercise at this time. Watch for Chuck E. Cheese closure - 7,905 SF, &amp; Tues. Morning closure - 11,954 SF.. 6/25/20: 2 vac anchors, 20 SS vac.Needs Looks to be close to default; missing SF from many spaces on LP, esp vacancies. Watch closely post-Covid.  6/19/20: Macy's closed ~Mar 2020.  Pending closure: Tues. Morning (bankruptcy).6/12/20: Note: map directory not avail on mall website.  LP w/SF out of date. 4/9/2020: Not in default due to "and" language.  If 1 add'l anchor closes, default likely due to SS vacancies.  3/11/20: At fleet review, KH/DG requested we review this store.  Terrible comp, very low sales volume, lots of term.   || </t>
  </si>
  <si>
    <t>&lt; 2 anchors (&gt;/= 50,000 sf) AND &lt; 80% remaining GLA</t>
  </si>
  <si>
    <t>7/21/20: Tilted open (~120ksf).  6/10/20: ~84% occ GLA. Continue to monitor Anchors: if Tilt does not open, will be in default. 1.5 Anchors currently vacant. 4/2020: Not currently in default; keeping on Watch List.  12/2019: Have DZ walk again?  Danielle's visit-Sears vacant, gaming use coming soon, upper level of other anchor vacant.  Choice furniture took LL of anchor.  Charming C closing soon, other notes provided via text.  See email 7/17/19.  || 7/31/18 update: Bergmans (Bergners??) announced closing 6/26/18. Will leave 3 anchors</t>
  </si>
  <si>
    <t>5/5/20: Requested assistance from Legal. Can't start MP until store/mall reopens. No need to inform LL.4/28/2020: In default of non-anchor co-tenancy clause as of 3/2/2020.  Began 90 day MP, will need to consult w/legal due to C-19.   University of Rochester purchased Sears box in September 2019. If plans approved, will begin constr in '21, open in '23. - TG || Macy's closed.  7 vacancies out of 104 stores (March 2018)</t>
  </si>
  <si>
    <t xml:space="preserve">Approx 23 vacancies per lineup.Target for closure at LXD.  TG 1/14/20: Cancelled watch; vacancies, but not enough to trigger default.  Only ~1 year left on term, B Retain due to nearby closure in 2021. || </t>
  </si>
  <si>
    <t>6/26/20: Exercised KO right, turned in keys today. || [8/27/19]: Sending notice to LL (exact date TBD). Dan &amp; Keith on board to close store ASAP.  Viable KO; no TA payback (no TA in lease) but if co-t exercised, will close earlier than KO. 
[8/7/2019]: Per Tara, this mall is in co-tenancy default; however, it's too late to start the measuring period. Recommended as a definite closure.8/7/17: DM reports 60% occupancy rate</t>
  </si>
  <si>
    <t xml:space="preserve">[7/1/2020]: TG reviewed and corrected lineup.  In default/GLA.  Pier 1 closing soon, so will lose 1 named anchor.[6/18]: All anchors leased, ~78% occ GLA.  [5/12/20]: Named Tenants per pp 41 of lease: 1=Regal Cinema, 2=Kohl's, 3=Ross, 4=Old Navy, 5=Pier 1, 6=Michael's; **Bed, Bath, Beyond NOT INCLUDED** "Or similar quality replacements"
TG Note: confirm former TRU is approx 35k sf. || </t>
  </si>
  <si>
    <t xml:space="preserve">7/22/20: NO co-tenancy language; 85% occ SS, 2 vacant anchors || </t>
  </si>
  <si>
    <t>7/23: ~85% occupied. All anchors open ||</t>
  </si>
  <si>
    <t>6/25: 88% occupied GLA.  All anchor/big box leased &amp; open. 6/1:Was on the cusp before re-open but a/o 5/28 appears to be there</t>
  </si>
  <si>
    <t xml:space="preserve">[7/22/20]: Mall appears to be well-leased.  Sears box still not filled. Note that lifestyle portion of center excluded from co-t provisions. || </t>
  </si>
  <si>
    <t>(1) &lt; 3 anchors 
OR 
(2) &lt; 75% non-anchor by SF  *NOTE: "Shopping Ctr" by definition does not include "lifestyle" portion known as The District - TG*</t>
  </si>
  <si>
    <t xml:space="preserve">7/22/20: NO co-t language; mall ~90% occ SS, 2 vacant anchors (leftover SF from redemising into other tenants) || </t>
  </si>
  <si>
    <t>7/16/20: all but 2 tenants have reopened (Maplewood Kitchen, Regal Cinema).  11 pre-Covid vacancies.  89% occupied. 5/18/20: 25 regular un-opened stores, inc. 3 anchors! Crunch, BBB, Regal Cinema; PLUS 11 vacancies from before, PLUS 4 new shops that haven't opened yet
5/6/20: Currently ~89% occupied.||1/23/2020: Note that LL website contains "For Lease" locs w/SF (for further review). Doesn't seem to currently be in def. || 1 junior anchor vacancy (13K sf) + 14 small box vacancies</t>
  </si>
  <si>
    <t xml:space="preserve">6/11/20: Need to wait to start MP/RR once YC receives letter agreement stating that we are no longer in default (per A. Pardo).  5/28/20: SM walkthrough confirms def.
5/22/20: After doing a lineup against CBL's lease plan (updated April 2020) I see we are at 73% Occupied based on SF -- [269,287 Total GLA; 72,526 Vacant GLA (23 of 71 SS vacant]. MP should start as soon as we opened
Addition to notes (TBD) - former TRU on ring road ~42,000 sf - Big Lots opened Jan 2020 || Anchors: Sears, Kohl's, JC Penney, Dillards. Sears closed 12/15/19.  </t>
  </si>
  <si>
    <t>[6/244/20]: Anchors full, ~93% occ GLA. [5/12/20]: I believe based on lease language this is # of tenants by COUNT, AND the lease is very specific that the replacement tenants need to be "of comparable quality" (THEREFORE, I don't think temps will count)</t>
  </si>
  <si>
    <t>[6/24/2020]:Anchors full, ~76% occ GLA. Teetering on edge of default. [5/1/20]: * Language about termination notice is a bit unclear. "If tenant does not so terminate this lease within 60 days…" It says we have 60 days to give notice, but makes no mention of the # of days we have to terminate outside of the above.</t>
  </si>
  <si>
    <t>Actively Closing</t>
  </si>
  <si>
    <t>5/6/2020 - Lineup complete: ~91% occ., 1 empty Anch.  Not currently in co-t default, but as majority of TTs are TEMP/LOCALS, re-evaluate once mall reopens as it could fall into default || 7/31/18 update: Herbergers announced closing 6/26/18.  Will leave 4 anchors.</t>
  </si>
  <si>
    <t xml:space="preserve">[7/21/20]: 76% occupied SS GLA. [7/16/20]: No co-t language; lineup to be created, turn over to DZ/leverage/package. -TG || </t>
  </si>
  <si>
    <t xml:space="preserve">6/17/20: Appears to be in GLA default (~74%; YC needs to be open/operating and not in default in order to exercise rights.  If 1 addl anchor closes, will be in Anchor default. Good store with a lot of term.-TG|| </t>
  </si>
  <si>
    <t xml:space="preserve">6/23: 1 vac anchor, 79% occ GLA. 6/19: Lineup missing from DB.  Requested new (Diane).5/5/20: Requested assistance from Legal. Must wait until mall reopens to start MP. Current on rent/other charges in order to avoid default. 4/20/2020:  Discovered mall in default of anchor provision eff February 2020 w/Sears closure.  Had previously evaluated the center in Jan 2020, but since Sears was still open, flagged as "Monitor". Store makes some $ (7.1% OI) but due to length of term, pursue. || </t>
  </si>
  <si>
    <t>Elder-Beerman</t>
  </si>
  <si>
    <t>[7/1/2020: Store count per EK vs store count in lineup 6/18 don't make sense.  Need to take closer look. [4/27/20]: "Key Tenants" defined as: Kohl's, Elder Beerman, Marshalls; "Small shops" = remaining GLA excl. YC 
TG 1/27: replaced Elder Beerman vacancy with atHome. || Marc's summary of co-t provision: Fewer than 2 anchors or less than 70%</t>
  </si>
  <si>
    <t>7/1/20: NB legal working toward settlement w/LL. 6/26/20: Store vacated, turned in keys, key form signed and delivered to LL. 6/22/20: Call to review LL counsel's service of suit for breach of lease.  Moving forward with closing store.  Key turn in expected to be on 6/26/2020.  5/28/20: YC exchanging letters w/LL counsel since late Apr.; sent LL counsel response to notice demanding full rent payment in arrears/Oct 2019; threatening suit; 4/20/20: Sending termination notice 4/29/2020. 4/1/20: According to local news sources Sears bldg sold in July 2019.  Not owned by mall, was owned by Seritage. Will not change default of anchor portion of co-t language. Sears closed September 2017. Macy's closed March 2017. || 4/8/19: call with leasing agent. Macys, Bonton and Sears CLOSED. 31 vacancies in remaining GLA
7/31/18 update: Bon-Ton announced closing 6/26/18. Once closed, 2 anchors will remain.</t>
  </si>
  <si>
    <t>7/21/20: 24h Fitness on closing list.  Closure date TBD; tenant listing completed, no lease plan.  SM did not complete walk through listing open/closed retailers.  Her notes: Vacant anchors-F21/24H Fitness (temp closure), Cheat Day Land.  9 vacant SS.  Needs to be redone.  CHECK LEASE FOR WHICH SPACES THOSE WERE IN AGAINST SITE PLAN* Lease is VERY unclear - Exhibit A is illegible
[5/1/20]: Co-Tenancy Anchors = Nordstrom, Macy's or Target (or a "Replacement tenant" = 1 or 2 retailers occupying an aggregate of 80% or more  of Co-T Anchor premises</t>
  </si>
  <si>
    <t>7/15: No default.  16 vacant stores (Microsoft most recent perm closure). 13 not reopened a/o 7/1 SM walk.  6/24: 1 vacant anchor, 15 vacant SS. 16 still closed due to covid. No default; anchor-exclusive co-t lang. || 11/27: Highest volume YC in Dallas mkt; Sears closing EOY; 5 anchors remain; only 3% vacant
Anchors (6): Dillards, Sears, Macy's, JC Penny, Dicks, Nordstrom
Total GLA: 1,703,705</t>
  </si>
  <si>
    <t>[6/18/2020]: ~90% occ. GLA.  Major Occupant=Displayed on Exhibit A - 5 in total -- doesn't count outparcel next to Dicks
Exclusions="For reasons other than temporary closures resulting from a Casualty, a Taking or for remodeling…"</t>
  </si>
  <si>
    <t xml:space="preserve">7/23/20: Unable to determine based on SF whether center is in default; however, 32 spaces are empty per lineup 7/14.   || </t>
  </si>
  <si>
    <t>Belk, Dick's, Burlington, JCPenney</t>
  </si>
  <si>
    <t>7/9/20: No default; only 10 stores still not open as of 7/1 walkthrough.  Keeping on watch list in the event troubled retailers fail to reopen.  Unfortunately difficult to ascertain SF as LP not available.[Jun 2020]: As of SM walkthru, we are in GLA default - occupancy &lt; 40%</t>
  </si>
  <si>
    <t>Macy's (pending a/o 6/23/20)</t>
  </si>
  <si>
    <t>[6/23/2020]: Mall still closed; Macy's open, in final clearance mode, prepping to close store. Will remain on "Watch List" until mall fully opened; losing 1 "Key Tenant", but will likely not fall into default status. ~84% occupied pre-covid. ||</t>
  </si>
  <si>
    <t>Unknown</t>
  </si>
  <si>
    <t xml:space="preserve">[7/21/20]: 7 of 9 anchors open/operating. Other two are under constr., expected openings, '21.[7/16/20]: KH to complete lineup.  May be added to Watch List due to Anchors. || </t>
  </si>
  <si>
    <t xml:space="preserve">(1) &lt; 3 anchors [Buildings Named] OR 
(2) &lt; 75% non-anchor by SF </t>
  </si>
  <si>
    <t>[7/23/20]: Marquee has reopened; watch for closing date for Pier1. [4/23/20]: Co-T lang. is specfic to BELK and MARQUEE or "up to 3 national or regional tenants occu. up to 85% [Belk] or 90% [Marquee]"</t>
  </si>
  <si>
    <t xml:space="preserve">7/6/2020: 18 vacancies by count, ~83% occupied per Simon website dated 5/28/2020. Difficult to determine exact occupancy level. Have 1 LP w/SF, need LP w/SF for lower level.  4 vacancies are on lower level, 14 on upper. || </t>
  </si>
  <si>
    <t xml:space="preserve">6/24/2020: Approx 31% vacancies by count.  Note that co-t does not include business offices, schools, governmental offices, etc.  Center currently has Paychex office &amp; 2 County school dept offices.  SM walk through critical to verify % occ </t>
  </si>
  <si>
    <t xml:space="preserve">[6/12/2020]: UPCOMING KO; not worth completing a lineup. &lt;$300k in sales, will exit approx Oct 2020. [5/20/20]: Changed DM list of anchors to reflect lease lang which only considers Dicks or Burling as anchors related to co-tenancy conditions
Marc's notes 10/31/2019: DM marked up ~11-12k sf of vacancy, nowhere near threshold.  Continue to watch anyway.  Note - Greetings &amp; Readings space is ~30k sf. Lease lang is GLA only plus two named tenants/closure - TG || </t>
  </si>
  <si>
    <t>[7/17]: LL has satisfied "opening" co-t, in violation of "ongoing" co-t; will begin MP when store reopens. GNC permanently closed.  [7/8/20]: Appears to be in default.  Lineup=70% occ GLA. Center has lost tenants/never filled original vacancies.  Will provide lease/LL notice to legal for full interpretation and guidance.  See MP ||Initial co-tenancy requirement per lease amendment satisfied 8/29/19.  Research operating co-t || Currently in the "INITIAL Co-T Condition" Per the 1st amendment to the lease. LL has to meet condition by expiration of 36th month (open date: 10/19/2017 +  36 mo. = October 2020);  Different Remedies</t>
  </si>
  <si>
    <t>7/8/2020: No default.  91% occ. ||This is in Default due to COVID, Short MP! We can start MP asap
 || 11/27: DM includes Old Navy as anchor
10/30: Sears closure annouced (EOY); YC on the Dillard's side; No vacancies according to site plan
Anchors: Sears, Dick's Dillard's, Belk, JC Penny</t>
  </si>
  <si>
    <t xml:space="preserve">6/15: 87% occupied GLA. 91% existing TTs have reopened.  6/1/20: 81% OPEN. 5/28/2020: Analyzed results from tenant lineup and reopening store list; will be over threshold a/o 5/29/20.  Will not send notice.  5/21/20: After call with A. Pardo, decided to send notice ASAP. Wait for Tenant Lineup from girls then send notice and start MP. AP reviewing draft of notice. //
Occupancy has increased since last look.  Can be removed from Watch List for 2020. YCC has KO in 2020; not viable.  Steady increase in sales. || </t>
  </si>
  <si>
    <t>DZ</t>
  </si>
  <si>
    <t xml:space="preserve">7/14/2020: LL has cured default; will not further pursue closure; will continue to monitor count/occupancy. 6/26/20: Co-t notice sent to LL.  Store reopened 6/26. ~66% occ/SS GLA.  6/24/20: Seeking clarity on anchor/GLA definition; store reopen date 6/26.  Will begin MP/mall walk by local team. 5/29/2020: Dispute w/LL re: co-t rights.  Paying rent, monitor occ when province/mall reopens. 4/24/2020: NB legal sending termination notice to LL; LL has 30 days (5/24/20) to cure or lease to terminate/store to perm. close. || </t>
  </si>
  <si>
    <t>&lt; 70% by count = YC can go dark</t>
  </si>
  <si>
    <t xml:space="preserve">7/14/2020: LL has cured default; will not further pursue closure; will continue to monitor count/occupancy. 6/26/20: Co-t notice sent to LL.  Store reopened 6/26. 5/8/2020: marketing info in MTM file lists 220 stores/FYI. Pursuing same remedy as #910 pending diligence|| </t>
  </si>
  <si>
    <t>Syracuse, NY</t>
  </si>
  <si>
    <t>Best Buy</t>
  </si>
  <si>
    <t>Dick's</t>
  </si>
  <si>
    <t>Finishline</t>
  </si>
  <si>
    <t>H&amp;M</t>
  </si>
  <si>
    <t>JcPenny</t>
  </si>
  <si>
    <t>Regal Cinemas</t>
  </si>
  <si>
    <t>TJ Maxx</t>
  </si>
  <si>
    <t>At Home</t>
  </si>
  <si>
    <t>Forever 21</t>
  </si>
  <si>
    <t>DSW</t>
  </si>
  <si>
    <t>Nordstrom Rack</t>
  </si>
  <si>
    <t>Michael's</t>
  </si>
  <si>
    <t>x</t>
  </si>
  <si>
    <t>nail trix</t>
  </si>
  <si>
    <t>gertrude hawk</t>
  </si>
  <si>
    <t>street game</t>
  </si>
  <si>
    <t>childrens place</t>
  </si>
  <si>
    <t>liberty travel</t>
  </si>
  <si>
    <t>cold stone</t>
  </si>
  <si>
    <t>auntie annes</t>
  </si>
  <si>
    <t>Regis</t>
  </si>
  <si>
    <t>Claires</t>
  </si>
  <si>
    <t>brow studio</t>
  </si>
  <si>
    <t>GNC</t>
  </si>
  <si>
    <t>Pandora</t>
  </si>
  <si>
    <t>Lavelier</t>
  </si>
  <si>
    <t>Francesca's</t>
  </si>
  <si>
    <t>Cookie dough</t>
  </si>
  <si>
    <t>Carters</t>
  </si>
  <si>
    <t>sunglass hut</t>
  </si>
  <si>
    <t>Thing's Remembered</t>
  </si>
  <si>
    <t>smoothie place</t>
  </si>
  <si>
    <t>Hannoush</t>
  </si>
  <si>
    <t>Littman's</t>
  </si>
  <si>
    <t>Shaving place</t>
  </si>
  <si>
    <t>T-mobile</t>
  </si>
  <si>
    <t>Starbucks</t>
  </si>
  <si>
    <t>Lids</t>
  </si>
  <si>
    <t>Kay's</t>
  </si>
  <si>
    <t>Hollister</t>
  </si>
  <si>
    <t>Swarovski crystal</t>
  </si>
  <si>
    <t>Ann Taylor</t>
  </si>
  <si>
    <t>Vans</t>
  </si>
  <si>
    <t>Build a Bear</t>
  </si>
  <si>
    <t>Athleta</t>
  </si>
  <si>
    <t>Apple</t>
  </si>
  <si>
    <t>Lego</t>
  </si>
  <si>
    <t>Clark's</t>
  </si>
  <si>
    <t>Showcase</t>
  </si>
  <si>
    <t>Sleep number bed</t>
  </si>
  <si>
    <t>Apex</t>
  </si>
  <si>
    <t>nails and spa</t>
  </si>
  <si>
    <t>Dunkin</t>
  </si>
  <si>
    <t>Eblens</t>
  </si>
  <si>
    <t>Pacsun</t>
  </si>
  <si>
    <t>Champs</t>
  </si>
  <si>
    <t>Spencers</t>
  </si>
  <si>
    <t>Zumiez</t>
  </si>
  <si>
    <t>T mobile second location</t>
  </si>
  <si>
    <t>Famous Footwear</t>
  </si>
  <si>
    <t>Express tees kiosk</t>
  </si>
  <si>
    <t>we fix kiosk</t>
  </si>
  <si>
    <t>Zales</t>
  </si>
  <si>
    <t>Journeys</t>
  </si>
  <si>
    <t>Sholan</t>
  </si>
  <si>
    <t>Lane Bryant</t>
  </si>
  <si>
    <t>Kids Footlocker</t>
  </si>
  <si>
    <t>Journeys kids</t>
  </si>
  <si>
    <t>perfume store</t>
  </si>
  <si>
    <t>Aldo</t>
  </si>
  <si>
    <t>Our remedies</t>
  </si>
  <si>
    <t>Piercing Pagoda kiosk</t>
  </si>
  <si>
    <t>Foot locker</t>
  </si>
  <si>
    <t>Hot topic</t>
  </si>
  <si>
    <t>Pink</t>
  </si>
  <si>
    <t>Windsor</t>
  </si>
  <si>
    <t>Mandati jewelers</t>
  </si>
  <si>
    <t>Justice</t>
  </si>
  <si>
    <t>Disney</t>
  </si>
  <si>
    <t>Victoria Secret</t>
  </si>
  <si>
    <t>watch and jewlery kiosk</t>
  </si>
  <si>
    <t>Unique eyebrow threading</t>
  </si>
  <si>
    <t>Carmelcorn</t>
  </si>
  <si>
    <t>Game stop</t>
  </si>
  <si>
    <t>Aerie</t>
  </si>
  <si>
    <t>Lens crafters</t>
  </si>
  <si>
    <t>Think Geek</t>
  </si>
  <si>
    <t>Hallmark xmas treasures</t>
  </si>
  <si>
    <t>Bath &amp; Body</t>
  </si>
  <si>
    <t>White Barn</t>
  </si>
  <si>
    <t>Garage</t>
  </si>
  <si>
    <t>Oakley</t>
  </si>
  <si>
    <t>Aero</t>
  </si>
  <si>
    <t>Pepper Place</t>
  </si>
  <si>
    <t>American Eagle</t>
  </si>
  <si>
    <t>Mind Games</t>
  </si>
  <si>
    <t>Buckle</t>
  </si>
  <si>
    <t>Footaction</t>
  </si>
  <si>
    <t>Abercrombie &amp; Fitch</t>
  </si>
  <si>
    <t>Legging Sphere</t>
  </si>
  <si>
    <t>New York and Company</t>
  </si>
  <si>
    <t>Franciscan Place</t>
  </si>
  <si>
    <t>Glow Golf</t>
  </si>
  <si>
    <t>Against All odds</t>
  </si>
  <si>
    <t>99 store</t>
  </si>
  <si>
    <t>Schig</t>
  </si>
  <si>
    <t>White House Black Marke</t>
  </si>
  <si>
    <t>Banana Republic</t>
  </si>
  <si>
    <t>Microsoft</t>
  </si>
  <si>
    <t>Lulu Lemon</t>
  </si>
  <si>
    <t>Sephora</t>
  </si>
  <si>
    <t>Box Lunch</t>
  </si>
  <si>
    <t>William Sonoma</t>
  </si>
  <si>
    <t>Urban Outfitters</t>
  </si>
  <si>
    <t>Lush</t>
  </si>
  <si>
    <t>Charlotte Russe</t>
  </si>
  <si>
    <t>Via Roma menswear</t>
  </si>
  <si>
    <t>Johny Rockets</t>
  </si>
  <si>
    <t>Pottery Barn</t>
  </si>
  <si>
    <t>Gibo Realty</t>
  </si>
  <si>
    <t>Bonton bottom</t>
  </si>
  <si>
    <t>Verizon</t>
  </si>
  <si>
    <t>Soma</t>
  </si>
  <si>
    <t>Loft</t>
  </si>
  <si>
    <t>Syracuse Poster</t>
  </si>
  <si>
    <t>Rose Spa M</t>
  </si>
  <si>
    <t>Studio Music Lessons</t>
  </si>
  <si>
    <t>Hill Insurance</t>
  </si>
  <si>
    <t>Texas de Brazil</t>
  </si>
  <si>
    <t>Trombi's Tower</t>
  </si>
  <si>
    <t>PF Changs</t>
  </si>
  <si>
    <t>Gordan Birsch</t>
  </si>
  <si>
    <t>Catino Laredo</t>
  </si>
  <si>
    <t>Johnston &amp; Murphy</t>
  </si>
  <si>
    <t>Jared</t>
  </si>
  <si>
    <t>Kate Spade</t>
  </si>
  <si>
    <t>Lucky Brand</t>
  </si>
  <si>
    <t>LA7</t>
  </si>
  <si>
    <t>Fossil</t>
  </si>
  <si>
    <t>tuxedo junction</t>
  </si>
  <si>
    <t>Armani</t>
  </si>
  <si>
    <t>Brooks Brothers</t>
  </si>
  <si>
    <t xml:space="preserve">Cheesecake factory </t>
  </si>
  <si>
    <t>Coach</t>
  </si>
  <si>
    <t>Rose Bridal</t>
  </si>
  <si>
    <t>untuck it</t>
  </si>
  <si>
    <t>eyebrow palace</t>
  </si>
  <si>
    <t>Trollbeads</t>
  </si>
  <si>
    <t>Michael Kors</t>
  </si>
  <si>
    <t>Ulta</t>
  </si>
  <si>
    <t>Lenox</t>
  </si>
  <si>
    <t>Cinnabon</t>
  </si>
  <si>
    <t>Villa</t>
  </si>
  <si>
    <t>Yogibo</t>
  </si>
  <si>
    <t>my favorite sports store</t>
  </si>
  <si>
    <t>Off Broadway shoe warehouse</t>
  </si>
  <si>
    <t>Five Below</t>
  </si>
  <si>
    <t>U tea</t>
  </si>
  <si>
    <t>As seen on TV</t>
  </si>
  <si>
    <t>Crocs</t>
  </si>
  <si>
    <t>Cooperstown connection</t>
  </si>
  <si>
    <t>Cricket</t>
  </si>
  <si>
    <t>Christopher &amp; Banks</t>
  </si>
  <si>
    <t>Jos a Bank</t>
  </si>
  <si>
    <t>VF outlet</t>
  </si>
  <si>
    <t>Torrid</t>
  </si>
  <si>
    <t>Room to improve</t>
  </si>
  <si>
    <t>roll roll ice cream</t>
  </si>
  <si>
    <t>My hot tub.com</t>
  </si>
  <si>
    <t>Phone and repair accessories+</t>
  </si>
  <si>
    <t>Lindt</t>
  </si>
  <si>
    <t>Mystery Room</t>
  </si>
  <si>
    <t>Smile Labs</t>
  </si>
  <si>
    <t>Eddie Bauer</t>
  </si>
  <si>
    <t>Steve Madden</t>
  </si>
  <si>
    <t>Uniform Outlet</t>
  </si>
  <si>
    <t>Levels</t>
  </si>
  <si>
    <t>Beef Jerky outlet</t>
  </si>
  <si>
    <t>Fingerlakes Coffee</t>
  </si>
  <si>
    <t>Kung fu tea</t>
  </si>
  <si>
    <t>Poke Noodle</t>
  </si>
  <si>
    <t>Taste of NY</t>
  </si>
  <si>
    <t>Ride of Thrill</t>
  </si>
  <si>
    <t>TGI Fridays</t>
  </si>
  <si>
    <t>RPM</t>
  </si>
  <si>
    <t>sweet Yummy</t>
  </si>
  <si>
    <t>Museum of Intrigue</t>
  </si>
  <si>
    <t>Billy Beez</t>
  </si>
  <si>
    <t>World of Beer</t>
  </si>
  <si>
    <t>Sugar</t>
  </si>
  <si>
    <t>Amazing Mirror Maze</t>
  </si>
  <si>
    <t>5 wits</t>
  </si>
  <si>
    <t>Dave &amp; Busters</t>
  </si>
  <si>
    <t>Funnybone</t>
  </si>
  <si>
    <t>Journey VR</t>
  </si>
  <si>
    <t>Margaritaville</t>
  </si>
  <si>
    <t>Get Air</t>
  </si>
  <si>
    <t>The Muzium</t>
  </si>
  <si>
    <t>Wonderworks</t>
  </si>
  <si>
    <t>Koto Steakhouse</t>
  </si>
  <si>
    <t>Syracuse newstand</t>
  </si>
  <si>
    <t>Burger King</t>
  </si>
  <si>
    <t>Chicken Now</t>
  </si>
  <si>
    <t>Cajun Café</t>
  </si>
  <si>
    <t>Sbarro</t>
  </si>
  <si>
    <t>110 Grill</t>
  </si>
  <si>
    <t>taco bell</t>
  </si>
  <si>
    <t>Charley's</t>
  </si>
  <si>
    <t>China Express</t>
  </si>
  <si>
    <t>Popeyes</t>
  </si>
  <si>
    <t>Arby's</t>
  </si>
  <si>
    <t>Subway</t>
  </si>
  <si>
    <t>Boston Market</t>
  </si>
  <si>
    <t>Ruby's Tuesday</t>
  </si>
  <si>
    <t>closed during covid</t>
  </si>
  <si>
    <t>heard they were closing in December if not sooner</t>
  </si>
  <si>
    <t>Athletic Apex</t>
  </si>
  <si>
    <t>closed Jan 2020</t>
  </si>
  <si>
    <t>limited hours open</t>
  </si>
  <si>
    <t>Panera</t>
  </si>
  <si>
    <t>AT&amp;T</t>
  </si>
  <si>
    <t>University sports shop</t>
  </si>
  <si>
    <t>D style barbershop</t>
  </si>
  <si>
    <t>Carhart</t>
  </si>
  <si>
    <t>Larger than Life</t>
  </si>
  <si>
    <t>by appt only</t>
  </si>
  <si>
    <t>opening soon</t>
  </si>
  <si>
    <t>opened in July 2020</t>
  </si>
  <si>
    <t>closing soon</t>
  </si>
  <si>
    <t>select days open</t>
  </si>
  <si>
    <t>opened July 2020</t>
  </si>
  <si>
    <t>Rainbow Zen</t>
  </si>
  <si>
    <t>Rachel's threading</t>
  </si>
  <si>
    <t>Razzle Dazzle</t>
  </si>
  <si>
    <t>31 spots, empty spot under the hot tub can't tell how many spots due to signage hanging very large spot.</t>
  </si>
  <si>
    <t>Lori Clarke</t>
  </si>
  <si>
    <t>IMAX</t>
  </si>
  <si>
    <t>Fuzzy Animals</t>
  </si>
  <si>
    <t>Alex and Ani</t>
  </si>
  <si>
    <t>earthbound trading</t>
  </si>
  <si>
    <t>mobile ordering only</t>
  </si>
  <si>
    <t>now open</t>
  </si>
  <si>
    <t>open select days wed-Friday 3-7 and weekends 11-7 and 11-6</t>
  </si>
  <si>
    <t>express window only open in food court</t>
  </si>
  <si>
    <t>closed in august</t>
  </si>
  <si>
    <t>Sip Sip Hooray</t>
  </si>
  <si>
    <t>Wine University</t>
  </si>
  <si>
    <t>cranx blue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</si>
</sst>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
    <numFmt numFmtId="165" formatCode="#,##0.00\ [$€-1];[Red]\-#,##0.00\ [$€-1]"/>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8"/>
      <color theme="2" tint="-9.9978637043366805E-2"/>
      <name val="Arial Narrow"/>
      <family val="2"/>
    </font>
    <font>
      <sz val="11"/>
      <color rgb="FFFF0000"/>
      <name val="Calibri"/>
      <family val="2"/>
      <scheme val="minor"/>
    </font>
    <font>
      <u/>
      <sz val="10"/>
      <color theme="1"/>
      <name val="Calibri"/>
      <family val="2"/>
      <scheme val="minor"/>
    </font>
    <font>
      <i/>
      <sz val="10"/>
      <color theme="1"/>
      <name val="Calibri"/>
      <family val="2"/>
      <scheme val="minor"/>
    </font>
    <font>
      <sz val="10"/>
      <color theme="0"/>
      <name val="Calibri"/>
      <family val="2"/>
      <scheme val="minor"/>
    </font>
    <font>
      <sz val="8"/>
      <color theme="0"/>
      <name val="Calibri"/>
      <family val="2"/>
      <scheme val="minor"/>
    </font>
    <font>
      <b/>
      <sz val="14"/>
      <color theme="1"/>
      <name val="Calibri"/>
      <family val="2"/>
      <scheme val="minor"/>
    </font>
    <font>
      <sz val="16"/>
      <color theme="1"/>
      <name val="Calibri"/>
      <family val="2"/>
      <scheme val="minor"/>
    </font>
    <font>
      <b/>
      <sz val="18"/>
      <color theme="4" tint="-0.249977111117893"/>
      <name val="Calibri"/>
      <family val="2"/>
      <scheme val="minor"/>
    </font>
    <font>
      <b/>
      <sz val="16"/>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auto="1"/>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rgb="FFC00000"/>
      </bottom>
      <diagonal/>
    </border>
  </borders>
  <cellStyleXfs count="2">
    <xf numFmtId="0" fontId="0" fillId="0" borderId="0"/>
    <xf numFmtId="9" fontId="1" fillId="0" borderId="0" applyFont="0" applyFill="0" applyBorder="0" applyAlignment="0" applyProtection="0"/>
  </cellStyleXfs>
  <cellXfs count="257">
    <xf numFmtId="0" fontId="0" fillId="0" borderId="0" xfId="0"/>
    <xf numFmtId="0" fontId="0" fillId="0" borderId="1" xfId="0" applyBorder="1"/>
    <xf numFmtId="0" fontId="0" fillId="0" borderId="2" xfId="0" applyBorder="1"/>
    <xf numFmtId="0" fontId="2" fillId="0" borderId="0" xfId="0" applyFont="1"/>
    <xf numFmtId="0" fontId="2" fillId="0" borderId="0" xfId="0" applyFont="1" applyAlignment="1"/>
    <xf numFmtId="0" fontId="0" fillId="0" borderId="0" xfId="0" applyBorder="1"/>
    <xf numFmtId="0" fontId="2" fillId="0" borderId="0" xfId="0" applyFont="1" applyAlignment="1">
      <alignment horizontal="right"/>
    </xf>
    <xf numFmtId="0" fontId="4" fillId="4" borderId="1" xfId="0" applyFont="1" applyFill="1" applyBorder="1" applyAlignment="1">
      <alignment horizontal="center"/>
    </xf>
    <xf numFmtId="0" fontId="4" fillId="4" borderId="9" xfId="0" applyFont="1" applyFill="1" applyBorder="1" applyAlignment="1">
      <alignment horizontal="center"/>
    </xf>
    <xf numFmtId="0" fontId="4" fillId="4" borderId="10" xfId="0" applyFont="1" applyFill="1" applyBorder="1" applyAlignment="1">
      <alignment horizontal="center"/>
    </xf>
    <xf numFmtId="0" fontId="2" fillId="0" borderId="14" xfId="0" applyFont="1" applyBorder="1"/>
    <xf numFmtId="0" fontId="2" fillId="0" borderId="16" xfId="0" applyFont="1" applyBorder="1"/>
    <xf numFmtId="0" fontId="3" fillId="0" borderId="0" xfId="0" applyFont="1"/>
    <xf numFmtId="0" fontId="6" fillId="0" borderId="0" xfId="0" applyFont="1" applyFill="1" applyBorder="1" applyAlignment="1"/>
    <xf numFmtId="0" fontId="6" fillId="4" borderId="2" xfId="0" applyFont="1" applyFill="1" applyBorder="1" applyAlignment="1">
      <alignment horizontal="center"/>
    </xf>
    <xf numFmtId="0" fontId="6" fillId="4" borderId="23" xfId="0" applyFont="1" applyFill="1" applyBorder="1" applyAlignment="1">
      <alignment horizontal="center"/>
    </xf>
    <xf numFmtId="0" fontId="6" fillId="4" borderId="24" xfId="0" applyFont="1" applyFill="1" applyBorder="1" applyAlignment="1">
      <alignment horizontal="center"/>
    </xf>
    <xf numFmtId="0" fontId="6" fillId="4" borderId="25" xfId="0" applyFont="1" applyFill="1" applyBorder="1" applyAlignment="1">
      <alignment horizontal="center"/>
    </xf>
    <xf numFmtId="0" fontId="9" fillId="0" borderId="0" xfId="0" applyFont="1"/>
    <xf numFmtId="0" fontId="2" fillId="5" borderId="14" xfId="0" applyFont="1" applyFill="1" applyBorder="1"/>
    <xf numFmtId="0" fontId="0" fillId="0" borderId="3" xfId="0" applyBorder="1" applyAlignment="1">
      <alignment horizontal="center"/>
    </xf>
    <xf numFmtId="0" fontId="4" fillId="0" borderId="0" xfId="0" applyFont="1"/>
    <xf numFmtId="0" fontId="4" fillId="0" borderId="0" xfId="0" applyFont="1" applyAlignment="1">
      <alignment horizontal="left"/>
    </xf>
    <xf numFmtId="0" fontId="10" fillId="0" borderId="0" xfId="0" applyFont="1"/>
    <xf numFmtId="0" fontId="4" fillId="0" borderId="13" xfId="0" applyFont="1" applyBorder="1" applyAlignment="1">
      <alignment horizontal="center"/>
    </xf>
    <xf numFmtId="0" fontId="4" fillId="0" borderId="15" xfId="0" applyFont="1" applyBorder="1" applyAlignment="1">
      <alignment horizontal="center"/>
    </xf>
    <xf numFmtId="0" fontId="4" fillId="5" borderId="13" xfId="0" applyFont="1" applyFill="1" applyBorder="1" applyAlignment="1">
      <alignment horizontal="center"/>
    </xf>
    <xf numFmtId="9" fontId="4" fillId="5" borderId="13" xfId="0" applyNumberFormat="1" applyFont="1" applyFill="1" applyBorder="1" applyAlignment="1">
      <alignment horizontal="center"/>
    </xf>
    <xf numFmtId="0" fontId="4" fillId="5" borderId="15"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0" xfId="0" applyFont="1" applyBorder="1" applyAlignment="1">
      <alignment horizontal="left" vertical="top"/>
    </xf>
    <xf numFmtId="0" fontId="4" fillId="0" borderId="0" xfId="0" applyFont="1" applyBorder="1"/>
    <xf numFmtId="0" fontId="4" fillId="0" borderId="0" xfId="0" applyFont="1" applyBorder="1" applyAlignment="1">
      <alignment vertical="top"/>
    </xf>
    <xf numFmtId="0" fontId="2" fillId="0" borderId="0" xfId="0" applyFont="1" applyFill="1" applyBorder="1" applyAlignment="1"/>
    <xf numFmtId="0" fontId="4" fillId="0" borderId="0" xfId="0" applyFont="1" applyFill="1" applyBorder="1" applyAlignment="1">
      <alignment vertical="top" wrapText="1"/>
    </xf>
    <xf numFmtId="3" fontId="0" fillId="0" borderId="1" xfId="0" applyNumberFormat="1" applyBorder="1" applyAlignment="1">
      <alignment horizontal="center"/>
    </xf>
    <xf numFmtId="3" fontId="0" fillId="0" borderId="2" xfId="0" applyNumberFormat="1" applyBorder="1" applyAlignment="1">
      <alignment horizontal="center"/>
    </xf>
    <xf numFmtId="9" fontId="0" fillId="0" borderId="2" xfId="1" applyFont="1" applyBorder="1" applyAlignment="1">
      <alignment horizontal="center"/>
    </xf>
    <xf numFmtId="3" fontId="0" fillId="0" borderId="0" xfId="0" applyNumberFormat="1" applyBorder="1" applyAlignment="1"/>
    <xf numFmtId="0" fontId="0" fillId="0" borderId="27" xfId="0" applyBorder="1" applyAlignment="1">
      <alignment horizontal="center"/>
    </xf>
    <xf numFmtId="0" fontId="2" fillId="0" borderId="0" xfId="0" applyFont="1" applyAlignment="1">
      <alignment horizontal="left"/>
    </xf>
    <xf numFmtId="0" fontId="12" fillId="0" borderId="0" xfId="0" applyFont="1" applyBorder="1" applyAlignment="1">
      <alignment horizontal="right"/>
    </xf>
    <xf numFmtId="0" fontId="4" fillId="0" borderId="0" xfId="0" applyFont="1" applyAlignment="1">
      <alignment horizontal="right"/>
    </xf>
    <xf numFmtId="0" fontId="4" fillId="0" borderId="0" xfId="0" applyFont="1" applyFill="1" applyBorder="1" applyAlignment="1">
      <alignment horizontal="center"/>
    </xf>
    <xf numFmtId="164" fontId="4" fillId="0" borderId="0" xfId="0" applyNumberFormat="1" applyFont="1" applyFill="1" applyAlignment="1">
      <alignment horizontal="center"/>
    </xf>
    <xf numFmtId="0" fontId="13" fillId="0" borderId="0" xfId="0" applyFont="1"/>
    <xf numFmtId="0" fontId="14" fillId="0" borderId="0" xfId="0" applyFont="1"/>
    <xf numFmtId="0" fontId="6" fillId="4" borderId="22" xfId="0" applyFont="1" applyFill="1" applyBorder="1" applyAlignment="1">
      <alignment horizontal="center"/>
    </xf>
    <xf numFmtId="0" fontId="6" fillId="4" borderId="2" xfId="0" applyFont="1" applyFill="1" applyBorder="1" applyAlignment="1">
      <alignment horizontal="center"/>
    </xf>
    <xf numFmtId="0" fontId="2" fillId="7" borderId="0" xfId="0" applyFont="1" applyFill="1"/>
    <xf numFmtId="0" fontId="0" fillId="7" borderId="0" xfId="0" applyFill="1"/>
    <xf numFmtId="3" fontId="0" fillId="7" borderId="1" xfId="0" applyNumberFormat="1" applyFill="1" applyBorder="1" applyAlignment="1">
      <alignment horizontal="center"/>
    </xf>
    <xf numFmtId="0" fontId="16" fillId="0" borderId="0" xfId="0" applyFont="1" applyBorder="1" applyAlignment="1"/>
    <xf numFmtId="0" fontId="17" fillId="0" borderId="0" xfId="0" applyFont="1" applyBorder="1" applyAlignment="1"/>
    <xf numFmtId="164" fontId="0" fillId="0" borderId="1" xfId="0" applyNumberFormat="1" applyBorder="1" applyAlignment="1">
      <alignment horizontal="center"/>
    </xf>
    <xf numFmtId="0" fontId="18" fillId="0" borderId="0" xfId="0" applyFont="1" applyBorder="1" applyAlignment="1">
      <alignment horizontal="left" vertical="center"/>
    </xf>
    <xf numFmtId="0" fontId="15" fillId="2" borderId="28" xfId="0" applyFont="1" applyFill="1" applyBorder="1" applyAlignment="1">
      <alignment horizontal="center"/>
    </xf>
    <xf numFmtId="0" fontId="2" fillId="0" borderId="29" xfId="0" applyFont="1" applyBorder="1" applyAlignment="1"/>
    <xf numFmtId="0" fontId="2" fillId="0" borderId="29" xfId="0" applyFont="1" applyFill="1" applyBorder="1" applyAlignment="1">
      <alignment horizontal="center"/>
    </xf>
    <xf numFmtId="0" fontId="0" fillId="0" borderId="29" xfId="0" applyBorder="1"/>
    <xf numFmtId="0" fontId="2" fillId="0" borderId="29" xfId="0" applyFont="1" applyBorder="1"/>
    <xf numFmtId="0" fontId="4" fillId="0" borderId="29" xfId="0" applyFont="1" applyBorder="1" applyAlignment="1">
      <alignment horizontal="left"/>
    </xf>
    <xf numFmtId="0" fontId="4" fillId="0" borderId="29" xfId="0" applyFont="1" applyBorder="1"/>
    <xf numFmtId="9" fontId="4" fillId="0" borderId="13" xfId="0" applyNumberFormat="1" applyFont="1" applyBorder="1" applyAlignment="1">
      <alignment horizontal="center"/>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vertical="top" wrapText="1"/>
    </xf>
    <xf numFmtId="0" fontId="11" fillId="0" borderId="4" xfId="0" applyFont="1" applyBorder="1" applyAlignment="1"/>
    <xf numFmtId="0" fontId="11" fillId="0" borderId="7" xfId="0" applyFont="1" applyBorder="1"/>
    <xf numFmtId="0" fontId="4" fillId="0" borderId="7" xfId="0" applyFont="1" applyBorder="1" applyAlignment="1"/>
    <xf numFmtId="0" fontId="11" fillId="0" borderId="7" xfId="0" applyFont="1" applyBorder="1" applyAlignment="1"/>
    <xf numFmtId="0" fontId="0" fillId="0" borderId="7" xfId="0" applyBorder="1" applyAlignment="1"/>
    <xf numFmtId="0" fontId="0" fillId="0" borderId="9" xfId="0" applyBorder="1" applyAlignment="1"/>
    <xf numFmtId="0" fontId="6" fillId="6" borderId="4" xfId="0" applyFont="1" applyFill="1" applyBorder="1" applyAlignment="1">
      <alignment horizontal="center"/>
    </xf>
    <xf numFmtId="0" fontId="6" fillId="0" borderId="26" xfId="0" applyFont="1" applyBorder="1" applyAlignment="1">
      <alignment vertical="top" wrapText="1"/>
    </xf>
    <xf numFmtId="0" fontId="4" fillId="0" borderId="34" xfId="0" applyFont="1" applyBorder="1" applyAlignment="1">
      <alignment vertical="top" wrapText="1"/>
    </xf>
    <xf numFmtId="0" fontId="6" fillId="0" borderId="35" xfId="0" applyFont="1" applyBorder="1" applyAlignment="1">
      <alignment vertical="top" wrapText="1"/>
    </xf>
    <xf numFmtId="0" fontId="6" fillId="0" borderId="14" xfId="0" applyFont="1" applyBorder="1" applyAlignment="1">
      <alignment vertical="top" wrapText="1"/>
    </xf>
    <xf numFmtId="0" fontId="19" fillId="0" borderId="0" xfId="0" applyFont="1"/>
    <xf numFmtId="0" fontId="4" fillId="0" borderId="22" xfId="0" applyFont="1" applyFill="1" applyBorder="1" applyAlignment="1">
      <alignment horizontal="left"/>
    </xf>
    <xf numFmtId="3" fontId="4" fillId="0" borderId="36" xfId="0" applyNumberFormat="1" applyFont="1" applyFill="1" applyBorder="1" applyAlignment="1">
      <alignment horizontal="center"/>
    </xf>
    <xf numFmtId="3" fontId="4" fillId="0" borderId="23" xfId="0" applyNumberFormat="1" applyFont="1" applyFill="1" applyBorder="1" applyAlignment="1">
      <alignment horizontal="center"/>
    </xf>
    <xf numFmtId="0" fontId="4" fillId="0" borderId="37" xfId="0" applyFont="1" applyFill="1" applyBorder="1" applyAlignment="1">
      <alignment horizontal="left"/>
    </xf>
    <xf numFmtId="3" fontId="4" fillId="0" borderId="38" xfId="0" applyNumberFormat="1" applyFont="1" applyFill="1" applyBorder="1" applyAlignment="1">
      <alignment horizontal="center"/>
    </xf>
    <xf numFmtId="3" fontId="4" fillId="0" borderId="39" xfId="0" applyNumberFormat="1" applyFont="1" applyFill="1" applyBorder="1" applyAlignment="1">
      <alignment horizontal="center"/>
    </xf>
    <xf numFmtId="0" fontId="4" fillId="0" borderId="2" xfId="0" applyFont="1" applyFill="1" applyBorder="1"/>
    <xf numFmtId="3" fontId="4" fillId="0" borderId="2" xfId="0" applyNumberFormat="1" applyFont="1" applyFill="1" applyBorder="1"/>
    <xf numFmtId="3" fontId="4" fillId="0" borderId="23" xfId="0" applyNumberFormat="1" applyFont="1" applyFill="1" applyBorder="1"/>
    <xf numFmtId="0" fontId="4" fillId="0" borderId="22" xfId="0" applyFont="1" applyFill="1" applyBorder="1"/>
    <xf numFmtId="3" fontId="4" fillId="0" borderId="36" xfId="0" applyNumberFormat="1" applyFont="1" applyFill="1" applyBorder="1"/>
    <xf numFmtId="0" fontId="2" fillId="0" borderId="0" xfId="0" applyFont="1" applyFill="1" applyAlignment="1">
      <alignment horizontal="right"/>
    </xf>
    <xf numFmtId="0" fontId="4" fillId="0" borderId="1" xfId="0" applyFont="1" applyBorder="1"/>
    <xf numFmtId="0" fontId="0" fillId="0" borderId="40" xfId="0" applyBorder="1"/>
    <xf numFmtId="0" fontId="10" fillId="0" borderId="0" xfId="0" applyFont="1" applyBorder="1"/>
    <xf numFmtId="0" fontId="0" fillId="0" borderId="0" xfId="0" applyProtection="1">
      <protection locked="0"/>
    </xf>
    <xf numFmtId="0" fontId="0" fillId="0" borderId="0" xfId="0" applyBorder="1" applyProtection="1">
      <protection locked="0"/>
    </xf>
    <xf numFmtId="0" fontId="19" fillId="0" borderId="0" xfId="0" applyFont="1" applyProtection="1">
      <protection locked="0"/>
    </xf>
    <xf numFmtId="0" fontId="10" fillId="0" borderId="0" xfId="0" applyFont="1" applyProtection="1">
      <protection locked="0"/>
    </xf>
    <xf numFmtId="0" fontId="18" fillId="0" borderId="0" xfId="0" applyFont="1" applyBorder="1" applyAlignment="1" applyProtection="1">
      <alignment horizontal="left" vertical="center"/>
      <protection locked="0"/>
    </xf>
    <xf numFmtId="0" fontId="15" fillId="2" borderId="28" xfId="0" applyFont="1" applyFill="1" applyBorder="1" applyAlignment="1" applyProtection="1">
      <alignment horizontal="center"/>
      <protection locked="0"/>
    </xf>
    <xf numFmtId="0" fontId="4" fillId="0" borderId="0" xfId="0" applyFont="1" applyBorder="1" applyProtection="1">
      <protection locked="0"/>
    </xf>
    <xf numFmtId="0" fontId="17" fillId="0" borderId="0" xfId="0" applyFont="1" applyBorder="1" applyAlignment="1" applyProtection="1">
      <protection locked="0"/>
    </xf>
    <xf numFmtId="0" fontId="16" fillId="0" borderId="0" xfId="0" applyFont="1" applyBorder="1" applyAlignment="1" applyProtection="1">
      <protection locked="0"/>
    </xf>
    <xf numFmtId="0" fontId="2" fillId="0" borderId="29" xfId="0" applyFont="1" applyBorder="1" applyAlignment="1" applyProtection="1">
      <protection locked="0"/>
    </xf>
    <xf numFmtId="0" fontId="2" fillId="0" borderId="29" xfId="0" applyFont="1" applyFill="1" applyBorder="1" applyAlignment="1" applyProtection="1">
      <alignment horizontal="center"/>
      <protection locked="0"/>
    </xf>
    <xf numFmtId="0" fontId="0" fillId="0" borderId="29" xfId="0" applyBorder="1" applyProtection="1">
      <protection locked="0"/>
    </xf>
    <xf numFmtId="0" fontId="2" fillId="0" borderId="29" xfId="0" applyFont="1" applyBorder="1" applyProtection="1">
      <protection locked="0"/>
    </xf>
    <xf numFmtId="0" fontId="4" fillId="0" borderId="29" xfId="0" applyFont="1" applyBorder="1" applyAlignment="1" applyProtection="1">
      <alignment horizontal="left"/>
      <protection locked="0"/>
    </xf>
    <xf numFmtId="0" fontId="4" fillId="0" borderId="29" xfId="0" applyFont="1" applyBorder="1" applyProtection="1">
      <protection locked="0"/>
    </xf>
    <xf numFmtId="0" fontId="4" fillId="0" borderId="0" xfId="0" applyFont="1" applyProtection="1">
      <protection locked="0"/>
    </xf>
    <xf numFmtId="0" fontId="10" fillId="0" borderId="40" xfId="0" applyFont="1" applyBorder="1" applyProtection="1">
      <protection locked="0"/>
    </xf>
    <xf numFmtId="0" fontId="2" fillId="0" borderId="0" xfId="0" applyFont="1" applyProtection="1">
      <protection locked="0"/>
    </xf>
    <xf numFmtId="0" fontId="0" fillId="0" borderId="1" xfId="0" applyBorder="1" applyProtection="1">
      <protection locked="0"/>
    </xf>
    <xf numFmtId="0" fontId="4" fillId="0" borderId="0" xfId="0" applyFont="1" applyAlignment="1" applyProtection="1">
      <alignment horizontal="left"/>
      <protection locked="0"/>
    </xf>
    <xf numFmtId="0" fontId="2" fillId="0" borderId="0" xfId="0" applyFont="1" applyFill="1" applyAlignment="1" applyProtection="1">
      <alignment horizontal="right"/>
      <protection locked="0"/>
    </xf>
    <xf numFmtId="0" fontId="4" fillId="0" borderId="1" xfId="0" applyFont="1" applyBorder="1" applyProtection="1">
      <protection locked="0"/>
    </xf>
    <xf numFmtId="0" fontId="0" fillId="0" borderId="40" xfId="0" applyBorder="1" applyProtection="1">
      <protection locked="0"/>
    </xf>
    <xf numFmtId="0" fontId="6" fillId="4" borderId="24"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25" xfId="0" applyFont="1" applyFill="1" applyBorder="1" applyAlignment="1" applyProtection="1">
      <alignment horizontal="center"/>
      <protection locked="0"/>
    </xf>
    <xf numFmtId="0" fontId="6" fillId="4" borderId="22" xfId="0" applyFont="1" applyFill="1" applyBorder="1" applyAlignment="1" applyProtection="1">
      <alignment horizontal="center"/>
      <protection locked="0"/>
    </xf>
    <xf numFmtId="0" fontId="6" fillId="4" borderId="23" xfId="0" applyFont="1" applyFill="1" applyBorder="1" applyAlignment="1" applyProtection="1">
      <alignment horizontal="center"/>
      <protection locked="0"/>
    </xf>
    <xf numFmtId="0" fontId="9" fillId="0" borderId="0" xfId="0" applyFont="1" applyProtection="1">
      <protection locked="0"/>
    </xf>
    <xf numFmtId="0" fontId="4" fillId="0" borderId="22" xfId="0" applyFont="1" applyFill="1" applyBorder="1" applyAlignment="1" applyProtection="1">
      <alignment horizontal="left"/>
      <protection locked="0"/>
    </xf>
    <xf numFmtId="3" fontId="4" fillId="0" borderId="36" xfId="0" applyNumberFormat="1" applyFont="1" applyFill="1" applyBorder="1" applyAlignment="1" applyProtection="1">
      <alignment horizontal="center"/>
      <protection locked="0"/>
    </xf>
    <xf numFmtId="3" fontId="4" fillId="0" borderId="23" xfId="0" applyNumberFormat="1" applyFont="1" applyFill="1" applyBorder="1" applyAlignment="1" applyProtection="1">
      <alignment horizontal="center"/>
      <protection locked="0"/>
    </xf>
    <xf numFmtId="0" fontId="4" fillId="0" borderId="2" xfId="0" applyFont="1" applyFill="1" applyBorder="1" applyProtection="1">
      <protection locked="0"/>
    </xf>
    <xf numFmtId="3" fontId="4" fillId="0" borderId="2" xfId="0" applyNumberFormat="1" applyFont="1" applyFill="1" applyBorder="1" applyProtection="1">
      <protection locked="0"/>
    </xf>
    <xf numFmtId="3" fontId="4" fillId="0" borderId="23" xfId="0" applyNumberFormat="1" applyFont="1" applyFill="1" applyBorder="1" applyProtection="1">
      <protection locked="0"/>
    </xf>
    <xf numFmtId="0" fontId="4" fillId="0" borderId="37" xfId="0" applyFont="1" applyFill="1" applyBorder="1" applyAlignment="1" applyProtection="1">
      <alignment horizontal="left"/>
      <protection locked="0"/>
    </xf>
    <xf numFmtId="3" fontId="4" fillId="0" borderId="38" xfId="0" applyNumberFormat="1" applyFont="1" applyFill="1" applyBorder="1" applyAlignment="1" applyProtection="1">
      <alignment horizontal="center"/>
      <protection locked="0"/>
    </xf>
    <xf numFmtId="3" fontId="4" fillId="0" borderId="39" xfId="0" applyNumberFormat="1" applyFont="1" applyFill="1" applyBorder="1" applyAlignment="1" applyProtection="1">
      <alignment horizontal="center"/>
      <protection locked="0"/>
    </xf>
    <xf numFmtId="0" fontId="6" fillId="0" borderId="0" xfId="0" applyFont="1" applyFill="1" applyBorder="1" applyAlignment="1" applyProtection="1">
      <protection locked="0"/>
    </xf>
    <xf numFmtId="0" fontId="4" fillId="0" borderId="22" xfId="0" applyFont="1" applyFill="1" applyBorder="1" applyProtection="1">
      <protection locked="0"/>
    </xf>
    <xf numFmtId="3" fontId="4" fillId="0" borderId="36" xfId="0" applyNumberFormat="1" applyFont="1" applyFill="1" applyBorder="1" applyProtection="1">
      <protection locked="0"/>
    </xf>
    <xf numFmtId="0" fontId="3" fillId="0" borderId="0" xfId="0" applyFont="1" applyProtection="1">
      <protection locked="0"/>
    </xf>
    <xf numFmtId="0" fontId="13" fillId="0" borderId="0" xfId="0" applyFont="1" applyProtection="1">
      <protection locked="0"/>
    </xf>
    <xf numFmtId="0" fontId="14" fillId="0" borderId="0" xfId="0" applyFont="1" applyProtection="1">
      <protection locked="0"/>
    </xf>
    <xf numFmtId="0" fontId="0" fillId="0" borderId="0" xfId="0" applyProtection="1">
      <protection hidden="1"/>
    </xf>
    <xf numFmtId="0" fontId="2" fillId="0" borderId="0" xfId="0" applyFont="1" applyProtection="1">
      <protection hidden="1"/>
    </xf>
    <xf numFmtId="0" fontId="0" fillId="0" borderId="1" xfId="0" applyBorder="1" applyProtection="1">
      <protection hidden="1"/>
    </xf>
    <xf numFmtId="0" fontId="2" fillId="0" borderId="0" xfId="0" applyFont="1" applyAlignment="1" applyProtection="1">
      <alignment horizontal="right"/>
      <protection hidden="1"/>
    </xf>
    <xf numFmtId="3" fontId="0" fillId="0" borderId="1" xfId="0" applyNumberFormat="1" applyBorder="1" applyAlignment="1" applyProtection="1">
      <alignment horizontal="center"/>
      <protection hidden="1"/>
    </xf>
    <xf numFmtId="0" fontId="4" fillId="0" borderId="0" xfId="0" applyFont="1" applyProtection="1">
      <protection hidden="1"/>
    </xf>
    <xf numFmtId="0" fontId="2" fillId="0" borderId="0" xfId="0" applyFont="1" applyAlignment="1" applyProtection="1">
      <alignment horizontal="left"/>
      <protection hidden="1"/>
    </xf>
    <xf numFmtId="0" fontId="0" fillId="0" borderId="3" xfId="0" applyBorder="1" applyAlignment="1" applyProtection="1">
      <alignment horizontal="center"/>
      <protection hidden="1"/>
    </xf>
    <xf numFmtId="0" fontId="10" fillId="0" borderId="0" xfId="0" applyFont="1" applyProtection="1">
      <protection hidden="1"/>
    </xf>
    <xf numFmtId="0" fontId="2" fillId="0" borderId="0" xfId="0" applyFont="1" applyAlignment="1" applyProtection="1">
      <protection hidden="1"/>
    </xf>
    <xf numFmtId="0" fontId="0" fillId="0" borderId="2" xfId="0" applyBorder="1" applyProtection="1">
      <protection hidden="1"/>
    </xf>
    <xf numFmtId="164" fontId="0" fillId="0" borderId="1" xfId="0" applyNumberFormat="1" applyBorder="1" applyAlignment="1" applyProtection="1">
      <alignment horizontal="center"/>
      <protection hidden="1"/>
    </xf>
    <xf numFmtId="0" fontId="2" fillId="0" borderId="0" xfId="0" applyFont="1" applyFill="1" applyBorder="1" applyAlignment="1" applyProtection="1">
      <protection hidden="1"/>
    </xf>
    <xf numFmtId="0" fontId="6" fillId="6" borderId="4" xfId="0" applyFont="1" applyFill="1" applyBorder="1" applyAlignment="1" applyProtection="1">
      <alignment horizontal="center"/>
      <protection hidden="1"/>
    </xf>
    <xf numFmtId="0" fontId="6" fillId="0" borderId="26" xfId="0" applyFont="1" applyBorder="1" applyAlignment="1" applyProtection="1">
      <alignment vertical="top" wrapText="1"/>
      <protection hidden="1"/>
    </xf>
    <xf numFmtId="0" fontId="4" fillId="0" borderId="0" xfId="0" applyFont="1" applyFill="1" applyBorder="1" applyAlignment="1" applyProtection="1">
      <alignment vertical="top" wrapText="1"/>
      <protection hidden="1"/>
    </xf>
    <xf numFmtId="0" fontId="11" fillId="0" borderId="4" xfId="0" applyFont="1" applyBorder="1" applyAlignment="1" applyProtection="1">
      <protection hidden="1"/>
    </xf>
    <xf numFmtId="0" fontId="4" fillId="0" borderId="5" xfId="0" applyFont="1" applyBorder="1" applyAlignment="1" applyProtection="1">
      <alignment vertical="top" wrapText="1"/>
      <protection hidden="1"/>
    </xf>
    <xf numFmtId="0" fontId="4" fillId="0" borderId="6" xfId="0" applyFont="1" applyBorder="1" applyAlignment="1" applyProtection="1">
      <alignment vertical="top" wrapText="1"/>
      <protection hidden="1"/>
    </xf>
    <xf numFmtId="0" fontId="4" fillId="0" borderId="34" xfId="0" applyFont="1" applyBorder="1" applyAlignment="1" applyProtection="1">
      <alignment vertical="top" wrapText="1"/>
      <protection hidden="1"/>
    </xf>
    <xf numFmtId="0" fontId="11" fillId="0" borderId="7" xfId="0" applyFont="1" applyBorder="1" applyProtection="1">
      <protection hidden="1"/>
    </xf>
    <xf numFmtId="0" fontId="4" fillId="0" borderId="0"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6" fillId="0" borderId="35" xfId="0" applyFont="1" applyBorder="1" applyAlignment="1" applyProtection="1">
      <alignment vertical="top" wrapText="1"/>
      <protection hidden="1"/>
    </xf>
    <xf numFmtId="0" fontId="4" fillId="0" borderId="7" xfId="0" applyFont="1" applyBorder="1" applyAlignment="1" applyProtection="1">
      <protection hidden="1"/>
    </xf>
    <xf numFmtId="0" fontId="6" fillId="0" borderId="14" xfId="0" applyFont="1" applyBorder="1" applyAlignment="1" applyProtection="1">
      <alignment vertical="top" wrapText="1"/>
      <protection hidden="1"/>
    </xf>
    <xf numFmtId="0" fontId="11" fillId="0" borderId="7" xfId="0" applyFont="1" applyBorder="1" applyAlignment="1" applyProtection="1">
      <protection hidden="1"/>
    </xf>
    <xf numFmtId="0" fontId="4" fillId="0" borderId="14" xfId="0" applyFont="1" applyBorder="1" applyAlignment="1" applyProtection="1">
      <alignment vertical="top" wrapText="1"/>
      <protection hidden="1"/>
    </xf>
    <xf numFmtId="0" fontId="0" fillId="0" borderId="7" xfId="0" applyBorder="1" applyAlignment="1" applyProtection="1">
      <protection hidden="1"/>
    </xf>
    <xf numFmtId="0" fontId="4" fillId="0" borderId="9" xfId="0" applyFont="1" applyBorder="1" applyAlignment="1" applyProtection="1">
      <alignment vertical="top" wrapText="1"/>
      <protection hidden="1"/>
    </xf>
    <xf numFmtId="0" fontId="4" fillId="0" borderId="16" xfId="0" applyFont="1" applyBorder="1" applyAlignment="1" applyProtection="1">
      <alignment vertical="top" wrapText="1"/>
      <protection hidden="1"/>
    </xf>
    <xf numFmtId="0" fontId="0" fillId="0" borderId="9" xfId="0" applyBorder="1" applyAlignment="1" applyProtection="1">
      <protection hidden="1"/>
    </xf>
    <xf numFmtId="0" fontId="4" fillId="0" borderId="1" xfId="0" applyFont="1" applyBorder="1" applyAlignment="1" applyProtection="1">
      <alignment vertical="top" wrapText="1"/>
      <protection hidden="1"/>
    </xf>
    <xf numFmtId="0" fontId="4" fillId="0" borderId="10" xfId="0" applyFont="1" applyBorder="1" applyAlignment="1" applyProtection="1">
      <alignment vertical="top" wrapText="1"/>
      <protection hidden="1"/>
    </xf>
    <xf numFmtId="0" fontId="4" fillId="4" borderId="9" xfId="0" applyFont="1" applyFill="1" applyBorder="1" applyAlignment="1" applyProtection="1">
      <alignment horizontal="center"/>
      <protection hidden="1"/>
    </xf>
    <xf numFmtId="0" fontId="4" fillId="4" borderId="1" xfId="0" applyFont="1" applyFill="1" applyBorder="1" applyAlignment="1" applyProtection="1">
      <alignment horizontal="center"/>
      <protection hidden="1"/>
    </xf>
    <xf numFmtId="0" fontId="4" fillId="4" borderId="10" xfId="0" applyFont="1" applyFill="1" applyBorder="1" applyAlignment="1" applyProtection="1">
      <alignment horizontal="center"/>
      <protection hidden="1"/>
    </xf>
    <xf numFmtId="0" fontId="2" fillId="0" borderId="14" xfId="0" applyFont="1" applyBorder="1" applyProtection="1">
      <protection hidden="1"/>
    </xf>
    <xf numFmtId="0" fontId="4" fillId="0" borderId="13" xfId="0" applyFont="1" applyBorder="1" applyAlignment="1" applyProtection="1">
      <alignment horizontal="center"/>
      <protection hidden="1"/>
    </xf>
    <xf numFmtId="9" fontId="4" fillId="0" borderId="13" xfId="0" applyNumberFormat="1" applyFont="1" applyBorder="1" applyAlignment="1" applyProtection="1">
      <alignment horizontal="center"/>
      <protection hidden="1"/>
    </xf>
    <xf numFmtId="0" fontId="4" fillId="0" borderId="15" xfId="0" applyFont="1" applyBorder="1" applyAlignment="1" applyProtection="1">
      <alignment horizontal="center"/>
      <protection hidden="1"/>
    </xf>
    <xf numFmtId="0" fontId="2" fillId="5" borderId="14" xfId="0" applyFont="1" applyFill="1" applyBorder="1" applyProtection="1">
      <protection hidden="1"/>
    </xf>
    <xf numFmtId="0" fontId="4" fillId="5" borderId="13" xfId="0" applyFont="1" applyFill="1" applyBorder="1" applyAlignment="1" applyProtection="1">
      <alignment horizontal="center"/>
      <protection hidden="1"/>
    </xf>
    <xf numFmtId="9" fontId="4" fillId="5" borderId="13" xfId="0" applyNumberFormat="1" applyFont="1" applyFill="1" applyBorder="1" applyAlignment="1" applyProtection="1">
      <alignment horizontal="center"/>
      <protection hidden="1"/>
    </xf>
    <xf numFmtId="0" fontId="4" fillId="5" borderId="15" xfId="0" applyFont="1" applyFill="1" applyBorder="1" applyAlignment="1" applyProtection="1">
      <alignment horizontal="center"/>
      <protection hidden="1"/>
    </xf>
    <xf numFmtId="0" fontId="2" fillId="0" borderId="16" xfId="0" applyFont="1" applyBorder="1" applyProtection="1">
      <protection hidden="1"/>
    </xf>
    <xf numFmtId="0" fontId="4" fillId="0" borderId="17"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0" xfId="0" applyFont="1" applyBorder="1" applyAlignment="1" applyProtection="1">
      <alignment vertical="top"/>
      <protection hidden="1"/>
    </xf>
    <xf numFmtId="0" fontId="4" fillId="0" borderId="0" xfId="0" applyFont="1" applyBorder="1" applyAlignment="1" applyProtection="1">
      <alignment horizontal="left" vertical="top"/>
      <protection hidden="1"/>
    </xf>
    <xf numFmtId="3" fontId="0" fillId="0" borderId="0" xfId="0" applyNumberFormat="1" applyBorder="1" applyAlignment="1" applyProtection="1">
      <protection hidden="1"/>
    </xf>
    <xf numFmtId="0" fontId="2" fillId="7" borderId="0" xfId="0" applyFont="1" applyFill="1" applyProtection="1">
      <protection hidden="1"/>
    </xf>
    <xf numFmtId="0" fontId="0" fillId="7" borderId="0" xfId="0" applyFill="1" applyProtection="1">
      <protection hidden="1"/>
    </xf>
    <xf numFmtId="3" fontId="0" fillId="7" borderId="1" xfId="0" applyNumberFormat="1" applyFill="1" applyBorder="1" applyAlignment="1" applyProtection="1">
      <alignment horizontal="center"/>
      <protection hidden="1"/>
    </xf>
    <xf numFmtId="0" fontId="4" fillId="0" borderId="0" xfId="0" applyFont="1" applyAlignment="1" applyProtection="1">
      <alignment horizontal="left"/>
      <protection hidden="1"/>
    </xf>
    <xf numFmtId="0" fontId="0" fillId="0" borderId="27" xfId="0" applyBorder="1" applyAlignment="1" applyProtection="1">
      <alignment horizontal="center"/>
      <protection hidden="1"/>
    </xf>
    <xf numFmtId="3" fontId="0" fillId="0" borderId="2" xfId="0" applyNumberFormat="1" applyBorder="1" applyAlignment="1" applyProtection="1">
      <alignment horizontal="center"/>
      <protection hidden="1"/>
    </xf>
    <xf numFmtId="0" fontId="12" fillId="0" borderId="0" xfId="0" applyFont="1" applyBorder="1" applyAlignment="1" applyProtection="1">
      <alignment horizontal="right"/>
      <protection hidden="1"/>
    </xf>
    <xf numFmtId="0" fontId="4" fillId="0" borderId="0" xfId="0" applyFont="1" applyFill="1" applyBorder="1" applyAlignment="1" applyProtection="1">
      <alignment horizontal="center"/>
      <protection hidden="1"/>
    </xf>
    <xf numFmtId="0" fontId="4" fillId="0" borderId="0" xfId="0" applyFont="1" applyAlignment="1" applyProtection="1">
      <alignment horizontal="right"/>
      <protection hidden="1"/>
    </xf>
    <xf numFmtId="164" fontId="4" fillId="0" borderId="0" xfId="0" applyNumberFormat="1" applyFont="1" applyFill="1" applyAlignment="1" applyProtection="1">
      <alignment horizontal="center"/>
      <protection hidden="1"/>
    </xf>
    <xf numFmtId="0" fontId="0" fillId="0" borderId="40" xfId="0" applyBorder="1" applyProtection="1">
      <protection hidden="1"/>
    </xf>
    <xf numFmtId="9" fontId="0" fillId="0" borderId="2" xfId="1" applyFont="1" applyBorder="1" applyAlignment="1" applyProtection="1">
      <alignment horizontal="center"/>
      <protection hidden="1"/>
    </xf>
    <xf numFmtId="14" fontId="0" fillId="0" borderId="1" xfId="0" applyNumberFormat="1" applyBorder="1" applyProtection="1">
      <protection locked="0"/>
    </xf>
    <xf numFmtId="0" fontId="2" fillId="3" borderId="19" xfId="0" applyFont="1" applyFill="1" applyBorder="1" applyAlignment="1" applyProtection="1">
      <alignment horizontal="center"/>
      <protection locked="0"/>
    </xf>
    <xf numFmtId="0" fontId="2" fillId="3" borderId="20" xfId="0" applyFont="1" applyFill="1" applyBorder="1" applyAlignment="1" applyProtection="1">
      <alignment horizontal="center"/>
      <protection locked="0"/>
    </xf>
    <xf numFmtId="0" fontId="2" fillId="3" borderId="21" xfId="0" applyFont="1" applyFill="1" applyBorder="1" applyAlignment="1" applyProtection="1">
      <alignment horizontal="center"/>
      <protection locked="0"/>
    </xf>
    <xf numFmtId="0" fontId="2" fillId="3" borderId="11" xfId="0" applyFont="1" applyFill="1" applyBorder="1" applyAlignment="1" applyProtection="1">
      <alignment horizontal="center"/>
      <protection hidden="1"/>
    </xf>
    <xf numFmtId="0" fontId="2" fillId="3" borderId="2" xfId="0" applyFont="1" applyFill="1" applyBorder="1" applyAlignment="1" applyProtection="1">
      <alignment horizontal="center"/>
      <protection hidden="1"/>
    </xf>
    <xf numFmtId="0" fontId="2" fillId="3" borderId="12" xfId="0" applyFont="1" applyFill="1" applyBorder="1" applyAlignment="1" applyProtection="1">
      <alignment horizontal="center"/>
      <protection hidden="1"/>
    </xf>
    <xf numFmtId="0" fontId="4" fillId="0" borderId="5" xfId="0" applyFont="1" applyBorder="1" applyAlignment="1" applyProtection="1">
      <alignment horizontal="left" vertical="top" wrapText="1"/>
      <protection hidden="1"/>
    </xf>
    <xf numFmtId="0" fontId="4" fillId="0" borderId="6" xfId="0" applyFont="1" applyBorder="1" applyAlignment="1" applyProtection="1">
      <alignment horizontal="left" vertical="top" wrapText="1"/>
      <protection hidden="1"/>
    </xf>
    <xf numFmtId="0" fontId="4" fillId="0" borderId="30" xfId="0" applyFont="1" applyBorder="1" applyAlignment="1" applyProtection="1">
      <alignment horizontal="left" vertical="top" wrapText="1"/>
      <protection hidden="1"/>
    </xf>
    <xf numFmtId="0" fontId="4" fillId="0" borderId="31" xfId="0" applyFont="1" applyBorder="1" applyAlignment="1" applyProtection="1">
      <alignment horizontal="left" vertical="top" wrapText="1"/>
      <protection hidden="1"/>
    </xf>
    <xf numFmtId="165" fontId="4" fillId="0" borderId="7" xfId="0" applyNumberFormat="1" applyFont="1" applyBorder="1" applyAlignment="1" applyProtection="1">
      <alignment horizontal="left" vertical="top" wrapText="1"/>
      <protection hidden="1"/>
    </xf>
    <xf numFmtId="165" fontId="4" fillId="0" borderId="9" xfId="0" applyNumberFormat="1" applyFont="1" applyBorder="1" applyAlignment="1" applyProtection="1">
      <alignment horizontal="left" vertical="top" wrapText="1"/>
      <protection hidden="1"/>
    </xf>
    <xf numFmtId="0" fontId="4" fillId="0" borderId="32" xfId="0" applyFont="1" applyBorder="1" applyAlignment="1" applyProtection="1">
      <alignment horizontal="left" vertical="top"/>
      <protection hidden="1"/>
    </xf>
    <xf numFmtId="0" fontId="4" fillId="0" borderId="33" xfId="0" applyFont="1" applyBorder="1" applyAlignment="1" applyProtection="1">
      <alignment horizontal="left" vertical="top"/>
      <protection hidden="1"/>
    </xf>
    <xf numFmtId="0" fontId="4" fillId="0" borderId="0" xfId="0" applyFont="1" applyBorder="1" applyAlignment="1" applyProtection="1">
      <alignment horizontal="left" vertical="top" wrapText="1"/>
      <protection hidden="1"/>
    </xf>
    <xf numFmtId="0" fontId="4" fillId="0" borderId="8"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4" fillId="0" borderId="10" xfId="0" applyFont="1" applyBorder="1" applyAlignment="1" applyProtection="1">
      <alignment horizontal="left" vertical="top" wrapText="1"/>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4" fillId="0" borderId="4" xfId="0" applyFont="1" applyBorder="1" applyAlignment="1" applyProtection="1">
      <alignment horizontal="left" vertical="top" wrapText="1"/>
      <protection hidden="1"/>
    </xf>
    <xf numFmtId="0" fontId="4" fillId="0" borderId="7" xfId="0" applyFont="1" applyBorder="1" applyAlignment="1" applyProtection="1">
      <alignment horizontal="left" vertical="top" wrapText="1"/>
      <protection hidden="1"/>
    </xf>
    <xf numFmtId="0" fontId="4" fillId="0" borderId="9" xfId="0" applyFont="1" applyBorder="1" applyAlignment="1" applyProtection="1">
      <alignment horizontal="left" vertical="top" wrapText="1"/>
      <protection hidden="1"/>
    </xf>
    <xf numFmtId="0" fontId="2" fillId="3" borderId="11" xfId="0" applyFont="1" applyFill="1" applyBorder="1" applyAlignment="1">
      <alignment horizontal="center"/>
    </xf>
    <xf numFmtId="0" fontId="2" fillId="3" borderId="2" xfId="0" applyFont="1" applyFill="1" applyBorder="1" applyAlignment="1">
      <alignment horizontal="center"/>
    </xf>
    <xf numFmtId="0" fontId="2" fillId="3" borderId="12"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 xfId="0" applyFont="1" applyBorder="1" applyAlignment="1">
      <alignment horizontal="left" vertical="top" wrapText="1"/>
    </xf>
    <xf numFmtId="0" fontId="4" fillId="0" borderId="10" xfId="0" applyFont="1" applyBorder="1" applyAlignment="1">
      <alignment horizontal="left" vertical="top" wrapText="1"/>
    </xf>
    <xf numFmtId="165" fontId="4" fillId="0" borderId="7" xfId="0" applyNumberFormat="1" applyFont="1" applyBorder="1" applyAlignment="1">
      <alignment horizontal="left" vertical="top" wrapText="1"/>
    </xf>
    <xf numFmtId="165" fontId="4" fillId="0" borderId="9" xfId="0" applyNumberFormat="1"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xf>
    <xf numFmtId="0" fontId="4" fillId="0" borderId="33" xfId="0" applyFont="1" applyBorder="1" applyAlignment="1">
      <alignment horizontal="left" vertical="top"/>
    </xf>
  </cellXfs>
  <cellStyles count="2">
    <cellStyle name="Normal" xfId="0" builtinId="0"/>
    <cellStyle name="Percent" xfId="1" builtinId="5"/>
  </cellStyles>
  <dxfs count="8">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C275"/>
  <sheetViews>
    <sheetView showGridLines="0" tabSelected="1" topLeftCell="E1" zoomScaleNormal="100" workbookViewId="0">
      <selection activeCell="K136" sqref="K136"/>
    </sheetView>
  </sheetViews>
  <sheetFormatPr defaultColWidth="9.28515625" defaultRowHeight="15" x14ac:dyDescent="0.25"/>
  <cols>
    <col min="1" max="1" width="2.7109375" style="101" customWidth="1"/>
    <col min="2" max="2" width="18.42578125" style="116" customWidth="1"/>
    <col min="3" max="3" width="12.28515625" style="116" customWidth="1"/>
    <col min="4" max="4" width="11.5703125" style="116" customWidth="1"/>
    <col min="5" max="5" width="13.28515625" style="116" customWidth="1"/>
    <col min="6" max="6" width="9.28515625" style="101" customWidth="1"/>
    <col min="7" max="7" width="14" style="120" customWidth="1"/>
    <col min="8" max="8" width="11.28515625" style="120" customWidth="1"/>
    <col min="9" max="9" width="13.28515625" style="116" customWidth="1"/>
    <col min="10" max="10" width="14" style="116" customWidth="1"/>
    <col min="11" max="11" width="13.5703125" style="120" customWidth="1"/>
    <col min="12" max="12" width="11.7109375" style="120" customWidth="1"/>
    <col min="13" max="13" width="13" style="116" customWidth="1"/>
    <col min="14" max="14" width="15.28515625" style="116" customWidth="1"/>
    <col min="15" max="19" width="9.28515625" style="101"/>
    <col min="20" max="21" width="9.28515625" style="104"/>
    <col min="22" max="22" width="10.7109375" style="104" customWidth="1"/>
    <col min="23" max="23" width="10.42578125" style="104" customWidth="1"/>
    <col min="24" max="24" width="10.28515625" style="104" customWidth="1"/>
    <col min="25" max="29" width="9.28515625" style="104"/>
    <col min="30" max="16384" width="9.28515625" style="101"/>
  </cols>
  <sheetData>
    <row r="1" spans="1:24" s="104" customFormat="1" x14ac:dyDescent="0.25">
      <c r="A1" s="101"/>
      <c r="B1" s="101"/>
      <c r="C1" s="101"/>
      <c r="D1" s="101"/>
      <c r="E1" s="101"/>
      <c r="F1" s="102"/>
      <c r="G1" s="102"/>
      <c r="H1" s="101"/>
      <c r="I1" s="101"/>
      <c r="J1" s="101"/>
      <c r="K1" s="101"/>
      <c r="L1" s="101"/>
      <c r="M1" s="101"/>
      <c r="N1" s="101"/>
      <c r="O1" s="101"/>
      <c r="P1" s="103"/>
      <c r="Q1" s="101"/>
      <c r="R1" s="101"/>
      <c r="S1" s="101"/>
    </row>
    <row r="2" spans="1:24" s="104" customFormat="1" ht="20.100000000000001" customHeight="1" thickBot="1" x14ac:dyDescent="0.4">
      <c r="A2" s="101"/>
      <c r="B2" s="105" t="s">
        <v>0</v>
      </c>
      <c r="C2" s="106">
        <v>263</v>
      </c>
      <c r="D2" s="107"/>
      <c r="E2" s="108" t="str">
        <f>_xlfn.IFNA(VLOOKUP($C$2,CoTenancy,2,0),"")</f>
        <v>Destiny USA</v>
      </c>
      <c r="F2" s="109"/>
      <c r="G2" s="109"/>
      <c r="H2" s="109"/>
      <c r="I2" s="109"/>
      <c r="J2" s="109"/>
      <c r="K2" s="109"/>
      <c r="L2" s="109"/>
      <c r="M2" s="109"/>
      <c r="N2" s="109"/>
      <c r="O2" s="101"/>
      <c r="P2" s="101"/>
      <c r="Q2" s="103"/>
      <c r="R2" s="101"/>
      <c r="S2" s="101"/>
    </row>
    <row r="3" spans="1:24" s="104" customFormat="1" ht="15.75" thickTop="1" x14ac:dyDescent="0.25">
      <c r="A3" s="101"/>
      <c r="B3" s="110"/>
      <c r="C3" s="111"/>
      <c r="D3" s="112"/>
      <c r="E3" s="113"/>
      <c r="F3" s="112"/>
      <c r="G3" s="112"/>
      <c r="H3" s="114"/>
      <c r="I3" s="115"/>
      <c r="J3" s="112"/>
      <c r="K3" s="114"/>
      <c r="L3" s="114"/>
      <c r="M3" s="112"/>
      <c r="N3" s="112"/>
      <c r="O3" s="101"/>
      <c r="P3" s="116"/>
      <c r="Q3" s="101"/>
      <c r="R3" s="101"/>
      <c r="S3" s="101"/>
      <c r="W3" s="117"/>
      <c r="X3" s="116"/>
    </row>
    <row r="4" spans="1:24" s="104" customFormat="1" x14ac:dyDescent="0.25">
      <c r="A4" s="101"/>
      <c r="B4" s="118" t="s">
        <v>25</v>
      </c>
      <c r="C4" s="119" t="s">
        <v>4125</v>
      </c>
      <c r="D4" s="119"/>
      <c r="E4" s="119"/>
      <c r="F4" s="119"/>
      <c r="G4" s="120"/>
      <c r="H4" s="120"/>
      <c r="I4" s="121" t="s">
        <v>4023</v>
      </c>
      <c r="J4" s="122" t="s">
        <v>4361</v>
      </c>
      <c r="K4" s="119"/>
      <c r="L4" s="119"/>
      <c r="M4" s="121" t="s">
        <v>4024</v>
      </c>
      <c r="N4" s="208">
        <v>44089</v>
      </c>
      <c r="O4" s="101"/>
      <c r="P4" s="101"/>
      <c r="Q4" s="101"/>
      <c r="R4" s="101"/>
      <c r="S4" s="101"/>
    </row>
    <row r="5" spans="1:24" s="104" customFormat="1" x14ac:dyDescent="0.25">
      <c r="A5" s="123"/>
      <c r="B5" s="116"/>
      <c r="C5" s="116"/>
      <c r="D5" s="116"/>
      <c r="E5" s="116"/>
      <c r="F5" s="101"/>
      <c r="G5" s="102"/>
      <c r="H5" s="120"/>
      <c r="I5" s="116"/>
      <c r="J5" s="101"/>
      <c r="K5" s="120"/>
      <c r="L5" s="120"/>
      <c r="M5" s="116"/>
      <c r="N5" s="116"/>
      <c r="O5" s="101"/>
      <c r="P5" s="101" t="s">
        <v>3918</v>
      </c>
      <c r="Q5" s="101"/>
      <c r="R5" s="101"/>
      <c r="S5" s="101"/>
    </row>
    <row r="6" spans="1:24" s="153" customFormat="1" hidden="1" x14ac:dyDescent="0.25">
      <c r="A6" s="145"/>
      <c r="B6" s="146" t="s">
        <v>2198</v>
      </c>
      <c r="C6" s="147" t="str">
        <f>_xlfn.IFNA(VLOOKUP($C$2,CoTenancy,5,0),"")</f>
        <v>Mall</v>
      </c>
      <c r="D6" s="147"/>
      <c r="E6" s="147"/>
      <c r="F6" s="147"/>
      <c r="G6" s="148" t="s">
        <v>2199</v>
      </c>
      <c r="H6" s="149">
        <f>_xlfn.IFNA(VLOOKUP($C$2,CoTenancy,12,0),"")</f>
        <v>1236</v>
      </c>
      <c r="I6" s="150"/>
      <c r="J6" s="151" t="s">
        <v>2223</v>
      </c>
      <c r="K6" s="152">
        <f>_xlfn.IFNA(VLOOKUP($C$2,CoTenancy,11,0),"")</f>
        <v>2</v>
      </c>
      <c r="L6" s="150"/>
      <c r="M6" s="150"/>
      <c r="N6" s="150"/>
      <c r="O6" s="145"/>
      <c r="P6" s="145"/>
      <c r="Q6" s="145"/>
      <c r="R6" s="145"/>
      <c r="S6" s="145"/>
    </row>
    <row r="7" spans="1:24" s="153" customFormat="1" hidden="1" x14ac:dyDescent="0.25">
      <c r="A7" s="145"/>
      <c r="B7" s="154" t="s">
        <v>1</v>
      </c>
      <c r="C7" s="147" t="str">
        <f>_xlfn.IFNA(VLOOKUP($C$2,CoTenancy,13,0),"")</f>
        <v>Pyramid Management Group, Inc.</v>
      </c>
      <c r="D7" s="155"/>
      <c r="E7" s="155"/>
      <c r="F7" s="155"/>
      <c r="G7" s="148" t="s">
        <v>2</v>
      </c>
      <c r="H7" s="156">
        <f>_xlfn.IFNA(VLOOKUP($C$2,CoTenancy,70,0),"")</f>
        <v>45169</v>
      </c>
      <c r="I7" s="150"/>
      <c r="J7" s="151" t="s">
        <v>30</v>
      </c>
      <c r="K7" s="147" t="str">
        <f>_xlfn.IFNA(VLOOKUP($C$2,CoTenancy,10,0),"")</f>
        <v>Wendy Jenkins</v>
      </c>
      <c r="L7" s="147"/>
      <c r="M7" s="147"/>
      <c r="N7" s="150"/>
      <c r="O7" s="145"/>
      <c r="P7" s="145"/>
      <c r="Q7" s="145"/>
      <c r="R7" s="145"/>
      <c r="S7" s="145"/>
    </row>
    <row r="8" spans="1:24" s="153" customFormat="1" hidden="1" x14ac:dyDescent="0.25">
      <c r="A8" s="145"/>
      <c r="B8" s="145"/>
      <c r="C8" s="145"/>
      <c r="D8" s="145"/>
      <c r="E8" s="145"/>
      <c r="F8" s="145"/>
      <c r="G8" s="145"/>
      <c r="H8" s="145"/>
      <c r="I8" s="145"/>
      <c r="J8" s="145"/>
      <c r="K8" s="145"/>
      <c r="L8" s="145"/>
      <c r="M8" s="145"/>
      <c r="N8" s="145"/>
      <c r="O8" s="145"/>
      <c r="P8" s="145"/>
      <c r="Q8" s="145"/>
      <c r="R8" s="145"/>
      <c r="S8" s="145"/>
    </row>
    <row r="9" spans="1:24" s="153" customFormat="1" hidden="1" x14ac:dyDescent="0.25">
      <c r="A9" s="145"/>
      <c r="B9" s="212" t="s">
        <v>3915</v>
      </c>
      <c r="C9" s="213"/>
      <c r="D9" s="213"/>
      <c r="E9" s="213"/>
      <c r="F9" s="213"/>
      <c r="G9" s="214"/>
      <c r="H9" s="157"/>
      <c r="I9" s="212" t="s">
        <v>3916</v>
      </c>
      <c r="J9" s="213"/>
      <c r="K9" s="213"/>
      <c r="L9" s="213"/>
      <c r="M9" s="213"/>
      <c r="N9" s="214"/>
      <c r="O9" s="145"/>
      <c r="P9" s="145"/>
      <c r="Q9" s="145"/>
      <c r="R9" s="145"/>
      <c r="S9" s="145"/>
    </row>
    <row r="10" spans="1:24" s="153" customFormat="1" ht="15" hidden="1" customHeight="1" x14ac:dyDescent="0.25">
      <c r="A10" s="145"/>
      <c r="B10" s="158" t="s">
        <v>48</v>
      </c>
      <c r="C10" s="159" t="s">
        <v>50</v>
      </c>
      <c r="D10" s="215" t="str">
        <f>VLOOKUP($C$2,CoTenancy,45,0)</f>
        <v>&lt; 4 anchors AND &lt; 70% remaining GLA AND Sales comp -10% YoY</v>
      </c>
      <c r="E10" s="215"/>
      <c r="F10" s="215"/>
      <c r="G10" s="216"/>
      <c r="H10" s="160"/>
      <c r="I10" s="161"/>
      <c r="J10" s="162"/>
      <c r="K10" s="162"/>
      <c r="L10" s="162"/>
      <c r="M10" s="162"/>
      <c r="N10" s="163"/>
      <c r="O10" s="145"/>
      <c r="P10" s="145"/>
      <c r="Q10" s="145"/>
      <c r="R10" s="145"/>
      <c r="S10" s="145"/>
    </row>
    <row r="11" spans="1:24" s="153" customFormat="1" ht="15" hidden="1" customHeight="1" x14ac:dyDescent="0.25">
      <c r="A11" s="145"/>
      <c r="B11" s="219" t="str">
        <f>VLOOKUP($C$2,CoTenancy,41,0)</f>
        <v>0263 - Shopping Center Lease 09-22-2011.pdf</v>
      </c>
      <c r="C11" s="164"/>
      <c r="D11" s="217"/>
      <c r="E11" s="217"/>
      <c r="F11" s="217"/>
      <c r="G11" s="218"/>
      <c r="H11" s="160"/>
      <c r="I11" s="165"/>
      <c r="J11" s="166"/>
      <c r="K11" s="166"/>
      <c r="L11" s="166"/>
      <c r="M11" s="166"/>
      <c r="N11" s="167"/>
      <c r="O11" s="145"/>
      <c r="P11" s="145"/>
      <c r="Q11" s="145"/>
      <c r="R11" s="145"/>
      <c r="S11" s="145"/>
    </row>
    <row r="12" spans="1:24" s="153" customFormat="1" hidden="1" x14ac:dyDescent="0.25">
      <c r="A12" s="145"/>
      <c r="B12" s="219"/>
      <c r="C12" s="168" t="s">
        <v>3917</v>
      </c>
      <c r="D12" s="221" t="str">
        <f>VLOOKUP($C$2,CoTenancy,46,0)</f>
        <v>12 mo</v>
      </c>
      <c r="E12" s="221"/>
      <c r="F12" s="221"/>
      <c r="G12" s="222"/>
      <c r="H12" s="160"/>
      <c r="I12" s="169"/>
      <c r="J12" s="166"/>
      <c r="K12" s="166"/>
      <c r="L12" s="166"/>
      <c r="M12" s="166"/>
      <c r="N12" s="167"/>
      <c r="O12" s="145"/>
      <c r="P12" s="145"/>
      <c r="Q12" s="145"/>
      <c r="R12" s="145"/>
      <c r="S12" s="145"/>
    </row>
    <row r="13" spans="1:24" s="153" customFormat="1" hidden="1" x14ac:dyDescent="0.25">
      <c r="A13" s="145"/>
      <c r="B13" s="220"/>
      <c r="C13" s="170" t="s">
        <v>17</v>
      </c>
      <c r="D13" s="223" t="str">
        <f>VLOOKUP($C$2,CoTenancy,47,0)</f>
        <v>RR: 6% of GS</v>
      </c>
      <c r="E13" s="223"/>
      <c r="F13" s="223"/>
      <c r="G13" s="224"/>
      <c r="H13" s="160"/>
      <c r="I13" s="171"/>
      <c r="J13" s="166"/>
      <c r="K13" s="166"/>
      <c r="L13" s="166"/>
      <c r="M13" s="166"/>
      <c r="N13" s="167"/>
      <c r="O13" s="145"/>
      <c r="P13" s="145"/>
      <c r="Q13" s="145"/>
      <c r="R13" s="145"/>
      <c r="S13" s="145"/>
    </row>
    <row r="14" spans="1:24" s="153" customFormat="1" hidden="1" x14ac:dyDescent="0.25">
      <c r="A14" s="145"/>
      <c r="B14" s="158" t="s">
        <v>3914</v>
      </c>
      <c r="C14" s="172"/>
      <c r="D14" s="223"/>
      <c r="E14" s="223"/>
      <c r="F14" s="223"/>
      <c r="G14" s="224"/>
      <c r="H14" s="160"/>
      <c r="I14" s="173"/>
      <c r="J14" s="166"/>
      <c r="K14" s="166"/>
      <c r="L14" s="166"/>
      <c r="M14" s="166"/>
      <c r="N14" s="167"/>
      <c r="O14" s="145"/>
      <c r="P14" s="145"/>
      <c r="Q14" s="145"/>
      <c r="R14" s="145"/>
      <c r="S14" s="145"/>
    </row>
    <row r="15" spans="1:24" s="153" customFormat="1" hidden="1" x14ac:dyDescent="0.25">
      <c r="A15" s="145"/>
      <c r="B15" s="174" t="str">
        <f>_xlfn.CONCAT(VLOOKUP($C$2,CoTenancy,42,0),"; ",VLOOKUP($C$2,CoTenancy,43,0))</f>
        <v>3-4; 3.01(d)</v>
      </c>
      <c r="C15" s="175"/>
      <c r="D15" s="225"/>
      <c r="E15" s="225"/>
      <c r="F15" s="225"/>
      <c r="G15" s="226"/>
      <c r="H15" s="160"/>
      <c r="I15" s="176"/>
      <c r="J15" s="177"/>
      <c r="K15" s="177"/>
      <c r="L15" s="177"/>
      <c r="M15" s="177"/>
      <c r="N15" s="178"/>
      <c r="O15" s="145"/>
      <c r="P15" s="145"/>
      <c r="Q15" s="145"/>
      <c r="R15" s="145"/>
      <c r="S15" s="145"/>
    </row>
    <row r="16" spans="1:24" s="153" customFormat="1" hidden="1" x14ac:dyDescent="0.25">
      <c r="A16" s="145"/>
      <c r="B16" s="145"/>
      <c r="C16" s="145"/>
      <c r="D16" s="145"/>
      <c r="E16" s="145"/>
      <c r="F16" s="145"/>
      <c r="G16" s="145"/>
      <c r="H16" s="145"/>
      <c r="I16" s="145"/>
      <c r="J16" s="145"/>
      <c r="K16" s="145"/>
      <c r="L16" s="145"/>
      <c r="M16" s="145"/>
      <c r="N16" s="145"/>
      <c r="O16" s="145"/>
      <c r="P16" s="145"/>
      <c r="Q16" s="145"/>
      <c r="R16" s="145"/>
      <c r="S16" s="145"/>
    </row>
    <row r="17" spans="2:29" s="145" customFormat="1" hidden="1" x14ac:dyDescent="0.25">
      <c r="B17" s="227" t="s">
        <v>9</v>
      </c>
      <c r="C17" s="228"/>
      <c r="D17" s="228"/>
      <c r="E17" s="228"/>
      <c r="F17" s="228"/>
      <c r="G17" s="228"/>
      <c r="H17" s="228"/>
      <c r="I17" s="228"/>
      <c r="J17" s="228"/>
      <c r="K17" s="228"/>
      <c r="L17" s="228"/>
      <c r="M17" s="228"/>
      <c r="N17" s="229"/>
      <c r="T17" s="153"/>
      <c r="U17" s="153"/>
      <c r="V17" s="153"/>
      <c r="W17" s="153"/>
      <c r="X17" s="153"/>
      <c r="Y17" s="153"/>
      <c r="Z17" s="153"/>
      <c r="AA17" s="153"/>
      <c r="AB17" s="153"/>
      <c r="AC17" s="153"/>
    </row>
    <row r="18" spans="2:29" s="145" customFormat="1" hidden="1" x14ac:dyDescent="0.25">
      <c r="B18" s="179" t="s">
        <v>7</v>
      </c>
      <c r="C18" s="180" t="s">
        <v>6</v>
      </c>
      <c r="D18" s="180" t="s">
        <v>21</v>
      </c>
      <c r="E18" s="180" t="s">
        <v>8</v>
      </c>
      <c r="F18" s="180" t="s">
        <v>15</v>
      </c>
      <c r="G18" s="180" t="s">
        <v>26</v>
      </c>
      <c r="H18" s="180" t="s">
        <v>17</v>
      </c>
      <c r="I18" s="180" t="s">
        <v>27</v>
      </c>
      <c r="J18" s="180" t="s">
        <v>16</v>
      </c>
      <c r="K18" s="180" t="s">
        <v>28</v>
      </c>
      <c r="L18" s="180" t="s">
        <v>2212</v>
      </c>
      <c r="M18" s="180" t="s">
        <v>2214</v>
      </c>
      <c r="N18" s="181" t="s">
        <v>29</v>
      </c>
      <c r="T18" s="153"/>
      <c r="U18" s="153"/>
      <c r="V18" s="153"/>
      <c r="W18" s="153"/>
      <c r="X18" s="153"/>
      <c r="Y18" s="153"/>
      <c r="Z18" s="153"/>
      <c r="AA18" s="153"/>
      <c r="AB18" s="153"/>
      <c r="AC18" s="153"/>
    </row>
    <row r="19" spans="2:29" s="145" customFormat="1" hidden="1" x14ac:dyDescent="0.25">
      <c r="B19" s="182" t="s">
        <v>3</v>
      </c>
      <c r="C19" s="183"/>
      <c r="D19" s="183"/>
      <c r="E19" s="183"/>
      <c r="F19" s="184"/>
      <c r="G19" s="183"/>
      <c r="H19" s="183"/>
      <c r="I19" s="183"/>
      <c r="J19" s="183"/>
      <c r="K19" s="183"/>
      <c r="L19" s="183"/>
      <c r="M19" s="183"/>
      <c r="N19" s="185"/>
      <c r="T19" s="153"/>
      <c r="U19" s="153"/>
      <c r="V19" s="153"/>
      <c r="W19" s="153"/>
      <c r="X19" s="153"/>
      <c r="Y19" s="153"/>
      <c r="Z19" s="153"/>
      <c r="AA19" s="153"/>
      <c r="AB19" s="153"/>
      <c r="AC19" s="153"/>
    </row>
    <row r="20" spans="2:29" s="145" customFormat="1" hidden="1" x14ac:dyDescent="0.25">
      <c r="B20" s="186" t="s">
        <v>4</v>
      </c>
      <c r="C20" s="187"/>
      <c r="D20" s="187"/>
      <c r="E20" s="187"/>
      <c r="F20" s="188"/>
      <c r="G20" s="187"/>
      <c r="H20" s="187"/>
      <c r="I20" s="187"/>
      <c r="J20" s="187"/>
      <c r="K20" s="187"/>
      <c r="L20" s="187"/>
      <c r="M20" s="187"/>
      <c r="N20" s="189"/>
      <c r="T20" s="153"/>
      <c r="U20" s="153"/>
      <c r="V20" s="153"/>
      <c r="W20" s="153"/>
      <c r="X20" s="153"/>
      <c r="Y20" s="153"/>
      <c r="Z20" s="153"/>
      <c r="AA20" s="153"/>
      <c r="AB20" s="153"/>
      <c r="AC20" s="153"/>
    </row>
    <row r="21" spans="2:29" s="145" customFormat="1" hidden="1" x14ac:dyDescent="0.25">
      <c r="B21" s="190" t="s">
        <v>5</v>
      </c>
      <c r="C21" s="191"/>
      <c r="D21" s="191"/>
      <c r="E21" s="191"/>
      <c r="F21" s="191"/>
      <c r="G21" s="191"/>
      <c r="H21" s="191"/>
      <c r="I21" s="191"/>
      <c r="J21" s="191"/>
      <c r="K21" s="191"/>
      <c r="L21" s="191"/>
      <c r="M21" s="191"/>
      <c r="N21" s="192"/>
      <c r="T21" s="153"/>
      <c r="U21" s="153"/>
      <c r="V21" s="153"/>
      <c r="W21" s="153"/>
      <c r="X21" s="153"/>
      <c r="Y21" s="153"/>
      <c r="Z21" s="153"/>
      <c r="AA21" s="153"/>
      <c r="AB21" s="153"/>
      <c r="AC21" s="153"/>
    </row>
    <row r="22" spans="2:29" s="145" customFormat="1" hidden="1" x14ac:dyDescent="0.25">
      <c r="T22" s="153"/>
      <c r="U22" s="153"/>
      <c r="V22" s="153"/>
      <c r="W22" s="153"/>
      <c r="X22" s="153"/>
      <c r="Y22" s="153"/>
      <c r="Z22" s="153"/>
      <c r="AA22" s="153"/>
      <c r="AB22" s="153"/>
      <c r="AC22" s="153"/>
    </row>
    <row r="23" spans="2:29" s="145" customFormat="1" hidden="1" x14ac:dyDescent="0.25">
      <c r="B23" s="212" t="s">
        <v>52</v>
      </c>
      <c r="C23" s="213"/>
      <c r="D23" s="213"/>
      <c r="E23" s="213"/>
      <c r="F23" s="213"/>
      <c r="G23" s="214"/>
      <c r="H23" s="193"/>
      <c r="I23" s="212" t="s">
        <v>2215</v>
      </c>
      <c r="J23" s="213"/>
      <c r="K23" s="213"/>
      <c r="L23" s="213"/>
      <c r="M23" s="213"/>
      <c r="N23" s="214"/>
      <c r="T23" s="153"/>
      <c r="U23" s="153"/>
      <c r="V23" s="153"/>
      <c r="W23" s="153"/>
      <c r="X23" s="153"/>
      <c r="Y23" s="153"/>
      <c r="Z23" s="153"/>
      <c r="AA23" s="153"/>
      <c r="AB23" s="153"/>
      <c r="AC23" s="153"/>
    </row>
    <row r="24" spans="2:29" s="145" customFormat="1" ht="15" hidden="1" customHeight="1" x14ac:dyDescent="0.25">
      <c r="B24" s="230" t="str">
        <f>VLOOKUP($C$2,CoTenancy,35,0)</f>
        <v xml:space="preserve">[2020 Q1:] Recent closures:  Melting Pot, Subway, Boston Market.  Pending closures: True Religion, Papyrus, Bare Minerals, Motherhood Maternity, Apex.  Opening soon: Kate Spade, Tornado Tower, Trollbeads, Levels, and Get Air.   || [2019 Q2:] </v>
      </c>
      <c r="C24" s="215"/>
      <c r="D24" s="215"/>
      <c r="E24" s="215"/>
      <c r="F24" s="215"/>
      <c r="G24" s="216"/>
      <c r="H24" s="193"/>
      <c r="I24" s="230" t="str">
        <f>VLOOKUP($C$2,CoTenancy,38,0)</f>
        <v xml:space="preserve">[5/12/2-]: "anchor Tenant"= tenant in &gt;/=50K contig. SF </v>
      </c>
      <c r="J24" s="215"/>
      <c r="K24" s="215"/>
      <c r="L24" s="215"/>
      <c r="M24" s="215"/>
      <c r="N24" s="216"/>
      <c r="T24" s="153"/>
      <c r="U24" s="153"/>
      <c r="V24" s="153"/>
      <c r="W24" s="153"/>
      <c r="X24" s="153"/>
      <c r="Y24" s="153"/>
      <c r="Z24" s="153"/>
      <c r="AA24" s="153"/>
      <c r="AB24" s="153"/>
      <c r="AC24" s="153"/>
    </row>
    <row r="25" spans="2:29" s="145" customFormat="1" hidden="1" x14ac:dyDescent="0.25">
      <c r="B25" s="231"/>
      <c r="C25" s="223"/>
      <c r="D25" s="223"/>
      <c r="E25" s="223"/>
      <c r="F25" s="223"/>
      <c r="G25" s="224"/>
      <c r="H25" s="193"/>
      <c r="I25" s="231"/>
      <c r="J25" s="223"/>
      <c r="K25" s="223"/>
      <c r="L25" s="223"/>
      <c r="M25" s="223"/>
      <c r="N25" s="224"/>
      <c r="T25" s="153"/>
      <c r="U25" s="153"/>
      <c r="V25" s="153"/>
      <c r="W25" s="153"/>
      <c r="X25" s="153"/>
      <c r="Y25" s="153"/>
      <c r="Z25" s="153"/>
      <c r="AA25" s="153"/>
      <c r="AB25" s="153"/>
      <c r="AC25" s="153"/>
    </row>
    <row r="26" spans="2:29" s="145" customFormat="1" hidden="1" x14ac:dyDescent="0.25">
      <c r="B26" s="231"/>
      <c r="C26" s="223"/>
      <c r="D26" s="223"/>
      <c r="E26" s="223"/>
      <c r="F26" s="223"/>
      <c r="G26" s="224"/>
      <c r="H26" s="193"/>
      <c r="I26" s="231"/>
      <c r="J26" s="223"/>
      <c r="K26" s="223"/>
      <c r="L26" s="223"/>
      <c r="M26" s="223"/>
      <c r="N26" s="224"/>
      <c r="T26" s="153"/>
      <c r="U26" s="153"/>
      <c r="V26" s="153"/>
      <c r="W26" s="153"/>
      <c r="X26" s="153"/>
      <c r="Y26" s="153"/>
      <c r="Z26" s="153"/>
      <c r="AA26" s="153"/>
      <c r="AB26" s="153"/>
      <c r="AC26" s="153"/>
    </row>
    <row r="27" spans="2:29" s="145" customFormat="1" hidden="1" x14ac:dyDescent="0.25">
      <c r="B27" s="231"/>
      <c r="C27" s="223"/>
      <c r="D27" s="223"/>
      <c r="E27" s="223"/>
      <c r="F27" s="223"/>
      <c r="G27" s="224"/>
      <c r="H27" s="193"/>
      <c r="I27" s="231"/>
      <c r="J27" s="223"/>
      <c r="K27" s="223"/>
      <c r="L27" s="223"/>
      <c r="M27" s="223"/>
      <c r="N27" s="224"/>
      <c r="T27" s="153"/>
      <c r="U27" s="153"/>
      <c r="V27" s="153"/>
      <c r="W27" s="153"/>
      <c r="X27" s="153"/>
      <c r="Y27" s="153"/>
      <c r="Z27" s="153"/>
      <c r="AA27" s="153"/>
      <c r="AB27" s="153"/>
      <c r="AC27" s="153"/>
    </row>
    <row r="28" spans="2:29" s="145" customFormat="1" hidden="1" x14ac:dyDescent="0.25">
      <c r="B28" s="231"/>
      <c r="C28" s="223"/>
      <c r="D28" s="223"/>
      <c r="E28" s="223"/>
      <c r="F28" s="223"/>
      <c r="G28" s="224"/>
      <c r="H28" s="194"/>
      <c r="I28" s="231"/>
      <c r="J28" s="223"/>
      <c r="K28" s="223"/>
      <c r="L28" s="223"/>
      <c r="M28" s="223"/>
      <c r="N28" s="224"/>
      <c r="T28" s="153"/>
      <c r="U28" s="153"/>
      <c r="V28" s="153"/>
      <c r="W28" s="153"/>
      <c r="X28" s="153"/>
      <c r="Y28" s="153"/>
      <c r="Z28" s="153"/>
      <c r="AA28" s="153"/>
      <c r="AB28" s="153"/>
      <c r="AC28" s="153"/>
    </row>
    <row r="29" spans="2:29" s="145" customFormat="1" hidden="1" x14ac:dyDescent="0.25">
      <c r="B29" s="231"/>
      <c r="C29" s="223"/>
      <c r="D29" s="223"/>
      <c r="E29" s="223"/>
      <c r="F29" s="223"/>
      <c r="G29" s="224"/>
      <c r="H29" s="194"/>
      <c r="I29" s="231"/>
      <c r="J29" s="223"/>
      <c r="K29" s="223"/>
      <c r="L29" s="223"/>
      <c r="M29" s="223"/>
      <c r="N29" s="224"/>
      <c r="T29" s="153"/>
      <c r="U29" s="153"/>
      <c r="V29" s="153"/>
      <c r="W29" s="153"/>
      <c r="X29" s="153"/>
      <c r="Y29" s="153"/>
      <c r="Z29" s="153"/>
      <c r="AA29" s="153"/>
      <c r="AB29" s="153"/>
      <c r="AC29" s="153"/>
    </row>
    <row r="30" spans="2:29" s="145" customFormat="1" hidden="1" x14ac:dyDescent="0.25">
      <c r="B30" s="231"/>
      <c r="C30" s="223"/>
      <c r="D30" s="223"/>
      <c r="E30" s="223"/>
      <c r="F30" s="223"/>
      <c r="G30" s="224"/>
      <c r="H30" s="194"/>
      <c r="I30" s="231"/>
      <c r="J30" s="223"/>
      <c r="K30" s="223"/>
      <c r="L30" s="223"/>
      <c r="M30" s="223"/>
      <c r="N30" s="224"/>
      <c r="T30" s="153"/>
      <c r="U30" s="153"/>
      <c r="V30" s="153"/>
      <c r="W30" s="153"/>
      <c r="X30" s="153"/>
      <c r="Y30" s="153"/>
      <c r="Z30" s="153"/>
      <c r="AA30" s="153"/>
      <c r="AB30" s="153"/>
      <c r="AC30" s="153"/>
    </row>
    <row r="31" spans="2:29" s="145" customFormat="1" hidden="1" x14ac:dyDescent="0.25">
      <c r="B31" s="232"/>
      <c r="C31" s="225"/>
      <c r="D31" s="225"/>
      <c r="E31" s="225"/>
      <c r="F31" s="225"/>
      <c r="G31" s="226"/>
      <c r="H31" s="194"/>
      <c r="I31" s="232"/>
      <c r="J31" s="225"/>
      <c r="K31" s="225"/>
      <c r="L31" s="225"/>
      <c r="M31" s="225"/>
      <c r="N31" s="226"/>
      <c r="T31" s="153"/>
      <c r="U31" s="153"/>
      <c r="V31" s="153"/>
      <c r="W31" s="153"/>
      <c r="X31" s="153"/>
      <c r="Y31" s="153"/>
      <c r="Z31" s="153"/>
      <c r="AA31" s="153"/>
      <c r="AB31" s="153"/>
      <c r="AC31" s="153"/>
    </row>
    <row r="32" spans="2:29" s="145" customFormat="1" ht="15.75" hidden="1" thickBot="1" x14ac:dyDescent="0.3">
      <c r="T32" s="153"/>
      <c r="U32" s="153"/>
      <c r="V32" s="153"/>
      <c r="W32" s="153"/>
      <c r="X32" s="153"/>
      <c r="Y32" s="153"/>
      <c r="Z32" s="153"/>
      <c r="AA32" s="153"/>
      <c r="AB32" s="153"/>
      <c r="AC32" s="153"/>
    </row>
    <row r="33" spans="1:29" s="145" customFormat="1" ht="15.75" hidden="1" thickBot="1" x14ac:dyDescent="0.3">
      <c r="B33" s="146" t="s">
        <v>2200</v>
      </c>
      <c r="C33" s="149">
        <f>C34+C35</f>
        <v>0</v>
      </c>
      <c r="D33" s="195"/>
      <c r="E33" s="196" t="s">
        <v>2222</v>
      </c>
      <c r="F33" s="197"/>
      <c r="G33" s="198">
        <f>COUNTA(B40:B60)</f>
        <v>19</v>
      </c>
      <c r="H33" s="197"/>
      <c r="I33" s="196" t="s">
        <v>2203</v>
      </c>
      <c r="J33" s="197"/>
      <c r="K33" s="198">
        <f>COUNTA(G40:G139)+COUNTA(K40:K139)</f>
        <v>111</v>
      </c>
      <c r="L33" s="199"/>
      <c r="M33" s="151" t="s">
        <v>2217</v>
      </c>
      <c r="N33" s="200"/>
      <c r="T33" s="153"/>
      <c r="U33" s="153"/>
      <c r="V33" s="153"/>
      <c r="W33" s="153"/>
      <c r="X33" s="153"/>
      <c r="Y33" s="153"/>
      <c r="Z33" s="153"/>
      <c r="AA33" s="153"/>
      <c r="AB33" s="153"/>
      <c r="AC33" s="153"/>
    </row>
    <row r="34" spans="1:29" s="145" customFormat="1" hidden="1" x14ac:dyDescent="0.25">
      <c r="B34" s="146" t="s">
        <v>2201</v>
      </c>
      <c r="C34" s="201">
        <f>SUM(C40:D48)</f>
        <v>0</v>
      </c>
      <c r="D34" s="195"/>
      <c r="E34" s="146" t="s">
        <v>2221</v>
      </c>
      <c r="G34" s="201">
        <f>COUNTA(D40:D48)</f>
        <v>0</v>
      </c>
      <c r="H34" s="199"/>
      <c r="I34" s="146" t="s">
        <v>2204</v>
      </c>
      <c r="K34" s="201">
        <f>COUNTA(J40:J139)+COUNTA(N40:N139)</f>
        <v>8</v>
      </c>
      <c r="L34" s="199"/>
      <c r="M34" s="202" t="s">
        <v>2219</v>
      </c>
      <c r="N34" s="203"/>
      <c r="T34" s="153"/>
      <c r="U34" s="153"/>
      <c r="V34" s="153"/>
      <c r="W34" s="153"/>
      <c r="X34" s="153"/>
      <c r="Y34" s="153"/>
      <c r="Z34" s="153"/>
      <c r="AA34" s="153"/>
      <c r="AB34" s="153"/>
      <c r="AC34" s="153"/>
    </row>
    <row r="35" spans="1:29" s="145" customFormat="1" hidden="1" x14ac:dyDescent="0.25">
      <c r="B35" s="146" t="s">
        <v>2202</v>
      </c>
      <c r="C35" s="201">
        <f>SUM(I40:I139,M40:M139)+K35</f>
        <v>0</v>
      </c>
      <c r="D35" s="195"/>
      <c r="E35" s="146" t="s">
        <v>2205</v>
      </c>
      <c r="G35" s="201">
        <f>SUM(D40:D60)</f>
        <v>0</v>
      </c>
      <c r="H35" s="199"/>
      <c r="I35" s="146" t="s">
        <v>2206</v>
      </c>
      <c r="K35" s="201">
        <f>IFERROR(SUM(J40:J139,N40:N139),"")</f>
        <v>0</v>
      </c>
      <c r="L35" s="199"/>
      <c r="M35" s="204" t="s">
        <v>2220</v>
      </c>
      <c r="N35" s="205"/>
      <c r="T35" s="153"/>
      <c r="U35" s="153"/>
      <c r="V35" s="153"/>
      <c r="W35" s="153"/>
      <c r="X35" s="153"/>
      <c r="Y35" s="153"/>
      <c r="Z35" s="153"/>
      <c r="AA35" s="153"/>
      <c r="AB35" s="153"/>
      <c r="AC35" s="153"/>
    </row>
    <row r="36" spans="1:29" s="145" customFormat="1" hidden="1" x14ac:dyDescent="0.25">
      <c r="A36" s="206"/>
      <c r="B36" s="146" t="s">
        <v>2207</v>
      </c>
      <c r="C36" s="201">
        <f>IFERROR($C$35-$H$6,"")</f>
        <v>-1236</v>
      </c>
      <c r="D36" s="195"/>
      <c r="E36" s="150"/>
      <c r="G36" s="199"/>
      <c r="H36" s="199"/>
      <c r="I36" s="146" t="s">
        <v>2216</v>
      </c>
      <c r="K36" s="207" t="str">
        <f>IFERROR((C35-K35)/C35,"")</f>
        <v/>
      </c>
      <c r="L36" s="199"/>
      <c r="T36" s="153"/>
      <c r="U36" s="153"/>
      <c r="V36" s="153"/>
      <c r="W36" s="153"/>
      <c r="X36" s="153"/>
      <c r="Y36" s="153"/>
      <c r="Z36" s="153"/>
      <c r="AA36" s="153"/>
      <c r="AB36" s="153"/>
      <c r="AC36" s="153"/>
    </row>
    <row r="37" spans="1:29" ht="15.75" thickBot="1" x14ac:dyDescent="0.3">
      <c r="B37" s="101"/>
      <c r="C37" s="101"/>
      <c r="D37" s="101"/>
      <c r="E37" s="101"/>
      <c r="G37" s="101"/>
      <c r="H37" s="101"/>
      <c r="I37" s="101"/>
      <c r="J37" s="101"/>
      <c r="K37" s="101"/>
      <c r="L37" s="101"/>
      <c r="M37" s="101"/>
      <c r="N37" s="101"/>
    </row>
    <row r="38" spans="1:29" x14ac:dyDescent="0.25">
      <c r="B38" s="209" t="s">
        <v>3</v>
      </c>
      <c r="C38" s="210"/>
      <c r="D38" s="210"/>
      <c r="E38" s="211"/>
      <c r="G38" s="209" t="s">
        <v>2211</v>
      </c>
      <c r="H38" s="210"/>
      <c r="I38" s="210"/>
      <c r="J38" s="210"/>
      <c r="K38" s="210"/>
      <c r="L38" s="210"/>
      <c r="M38" s="210"/>
      <c r="N38" s="211"/>
      <c r="P38" s="101" t="s">
        <v>4026</v>
      </c>
    </row>
    <row r="39" spans="1:29" x14ac:dyDescent="0.25">
      <c r="B39" s="124" t="s">
        <v>2208</v>
      </c>
      <c r="C39" s="125" t="s">
        <v>166</v>
      </c>
      <c r="D39" s="125" t="s">
        <v>2197</v>
      </c>
      <c r="E39" s="126" t="s">
        <v>2209</v>
      </c>
      <c r="G39" s="127" t="s">
        <v>2208</v>
      </c>
      <c r="H39" s="125"/>
      <c r="I39" s="125" t="s">
        <v>166</v>
      </c>
      <c r="J39" s="125" t="s">
        <v>2197</v>
      </c>
      <c r="K39" s="125" t="s">
        <v>3948</v>
      </c>
      <c r="L39" s="125"/>
      <c r="M39" s="125"/>
      <c r="N39" s="128"/>
    </row>
    <row r="40" spans="1:29" x14ac:dyDescent="0.25">
      <c r="A40" s="129">
        <v>1</v>
      </c>
      <c r="B40" s="130" t="s">
        <v>4126</v>
      </c>
      <c r="C40" s="131" t="s">
        <v>4138</v>
      </c>
      <c r="D40" s="131"/>
      <c r="E40" s="132">
        <v>1</v>
      </c>
      <c r="F40" s="129">
        <v>1</v>
      </c>
      <c r="G40" s="130" t="s">
        <v>4139</v>
      </c>
      <c r="H40" s="133"/>
      <c r="I40" s="131" t="s">
        <v>4138</v>
      </c>
      <c r="J40" s="131"/>
      <c r="K40" s="133"/>
      <c r="L40" s="133"/>
      <c r="M40" s="134"/>
      <c r="N40" s="135"/>
    </row>
    <row r="41" spans="1:29" x14ac:dyDescent="0.25">
      <c r="A41" s="129">
        <v>2</v>
      </c>
      <c r="B41" s="130" t="s">
        <v>2598</v>
      </c>
      <c r="C41" s="131" t="s">
        <v>4138</v>
      </c>
      <c r="D41" s="131"/>
      <c r="E41" s="132">
        <v>2</v>
      </c>
      <c r="F41" s="129">
        <v>2</v>
      </c>
      <c r="G41" s="130" t="s">
        <v>4140</v>
      </c>
      <c r="H41" s="133"/>
      <c r="I41" s="131" t="s">
        <v>4138</v>
      </c>
      <c r="J41" s="131"/>
      <c r="K41" s="133"/>
      <c r="L41" s="133"/>
      <c r="M41" s="134"/>
      <c r="N41" s="135"/>
      <c r="P41" s="101" t="s">
        <v>4360</v>
      </c>
    </row>
    <row r="42" spans="1:29" x14ac:dyDescent="0.25">
      <c r="A42" s="129">
        <v>3</v>
      </c>
      <c r="B42" s="130" t="s">
        <v>433</v>
      </c>
      <c r="C42" s="131" t="s">
        <v>4138</v>
      </c>
      <c r="D42" s="131"/>
      <c r="E42" s="132">
        <v>1</v>
      </c>
      <c r="F42" s="129">
        <v>3</v>
      </c>
      <c r="G42" s="130" t="s">
        <v>4141</v>
      </c>
      <c r="H42" s="133"/>
      <c r="I42" s="131" t="s">
        <v>4138</v>
      </c>
      <c r="J42" s="131"/>
      <c r="K42" s="133"/>
      <c r="L42" s="133"/>
      <c r="M42" s="134"/>
      <c r="N42" s="135"/>
    </row>
    <row r="43" spans="1:29" x14ac:dyDescent="0.25">
      <c r="A43" s="129">
        <v>4</v>
      </c>
      <c r="B43" s="130" t="s">
        <v>4127</v>
      </c>
      <c r="C43" s="131" t="s">
        <v>4138</v>
      </c>
      <c r="D43" s="131"/>
      <c r="E43" s="132">
        <v>2</v>
      </c>
      <c r="F43" s="129">
        <v>4</v>
      </c>
      <c r="G43" s="130" t="s">
        <v>4142</v>
      </c>
      <c r="H43" s="133"/>
      <c r="I43" s="131" t="s">
        <v>4138</v>
      </c>
      <c r="J43" s="131"/>
      <c r="K43" s="133"/>
      <c r="L43" s="133"/>
      <c r="M43" s="134"/>
      <c r="N43" s="135"/>
    </row>
    <row r="44" spans="1:29" x14ac:dyDescent="0.25">
      <c r="A44" s="129">
        <v>5</v>
      </c>
      <c r="B44" s="130" t="s">
        <v>4128</v>
      </c>
      <c r="C44" s="131" t="s">
        <v>4138</v>
      </c>
      <c r="D44" s="131"/>
      <c r="E44" s="132">
        <v>1</v>
      </c>
      <c r="F44" s="129">
        <v>5</v>
      </c>
      <c r="G44" s="130" t="s">
        <v>4143</v>
      </c>
      <c r="H44" s="133"/>
      <c r="I44" s="131"/>
      <c r="J44" s="131" t="s">
        <v>4138</v>
      </c>
      <c r="K44" s="133" t="s">
        <v>4340</v>
      </c>
      <c r="L44" s="133"/>
      <c r="M44" s="134"/>
      <c r="N44" s="135"/>
    </row>
    <row r="45" spans="1:29" x14ac:dyDescent="0.25">
      <c r="A45" s="129">
        <v>6</v>
      </c>
      <c r="B45" s="130" t="s">
        <v>4129</v>
      </c>
      <c r="C45" s="131" t="s">
        <v>4138</v>
      </c>
      <c r="D45" s="131"/>
      <c r="E45" s="132">
        <v>1</v>
      </c>
      <c r="F45" s="129">
        <v>6</v>
      </c>
      <c r="G45" s="130" t="s">
        <v>4144</v>
      </c>
      <c r="H45" s="133"/>
      <c r="I45" s="131" t="s">
        <v>4138</v>
      </c>
      <c r="J45" s="131"/>
      <c r="K45" s="133"/>
      <c r="L45" s="133"/>
      <c r="M45" s="134"/>
      <c r="N45" s="135"/>
    </row>
    <row r="46" spans="1:29" x14ac:dyDescent="0.25">
      <c r="A46" s="129">
        <v>7</v>
      </c>
      <c r="B46" s="130" t="s">
        <v>4130</v>
      </c>
      <c r="C46" s="131" t="s">
        <v>4138</v>
      </c>
      <c r="D46" s="131"/>
      <c r="E46" s="132">
        <v>2</v>
      </c>
      <c r="F46" s="129">
        <v>7</v>
      </c>
      <c r="G46" s="130" t="s">
        <v>4145</v>
      </c>
      <c r="H46" s="133"/>
      <c r="I46" s="131" t="s">
        <v>4138</v>
      </c>
      <c r="J46" s="131"/>
      <c r="K46" s="133"/>
      <c r="L46" s="133"/>
      <c r="M46" s="134"/>
      <c r="N46" s="135"/>
    </row>
    <row r="47" spans="1:29" x14ac:dyDescent="0.25">
      <c r="A47" s="129">
        <v>8</v>
      </c>
      <c r="B47" s="130" t="s">
        <v>2930</v>
      </c>
      <c r="C47" s="131" t="s">
        <v>4138</v>
      </c>
      <c r="D47" s="131"/>
      <c r="E47" s="132">
        <v>2</v>
      </c>
      <c r="F47" s="129">
        <v>8</v>
      </c>
      <c r="G47" s="130" t="s">
        <v>4146</v>
      </c>
      <c r="H47" s="133"/>
      <c r="I47" s="131" t="s">
        <v>4138</v>
      </c>
      <c r="J47" s="131"/>
      <c r="K47" s="133"/>
      <c r="L47" s="133"/>
      <c r="M47" s="134"/>
      <c r="N47" s="135"/>
    </row>
    <row r="48" spans="1:29" x14ac:dyDescent="0.25">
      <c r="A48" s="129">
        <v>9</v>
      </c>
      <c r="B48" s="130" t="s">
        <v>3755</v>
      </c>
      <c r="C48" s="131" t="s">
        <v>4138</v>
      </c>
      <c r="D48" s="131"/>
      <c r="E48" s="132">
        <v>1</v>
      </c>
      <c r="F48" s="129">
        <v>9</v>
      </c>
      <c r="G48" s="130" t="s">
        <v>4147</v>
      </c>
      <c r="H48" s="133"/>
      <c r="I48" s="131" t="s">
        <v>4138</v>
      </c>
      <c r="J48" s="131"/>
      <c r="K48" s="133"/>
      <c r="L48" s="133"/>
      <c r="M48" s="134"/>
      <c r="N48" s="135"/>
    </row>
    <row r="49" spans="1:14" x14ac:dyDescent="0.25">
      <c r="A49" s="129">
        <v>10</v>
      </c>
      <c r="B49" s="130" t="s">
        <v>4131</v>
      </c>
      <c r="C49" s="131"/>
      <c r="D49" s="131" t="s">
        <v>4138</v>
      </c>
      <c r="E49" s="132">
        <v>1</v>
      </c>
      <c r="F49" s="129">
        <v>10</v>
      </c>
      <c r="G49" s="130" t="s">
        <v>4148</v>
      </c>
      <c r="H49" s="133"/>
      <c r="I49" s="131" t="s">
        <v>4138</v>
      </c>
      <c r="J49" s="131"/>
      <c r="K49" s="133"/>
      <c r="L49" s="133"/>
      <c r="M49" s="134"/>
      <c r="N49" s="135"/>
    </row>
    <row r="50" spans="1:14" x14ac:dyDescent="0.25">
      <c r="A50" s="129">
        <v>11</v>
      </c>
      <c r="B50" s="130" t="s">
        <v>4132</v>
      </c>
      <c r="C50" s="131" t="s">
        <v>4138</v>
      </c>
      <c r="D50" s="131"/>
      <c r="E50" s="132">
        <v>1</v>
      </c>
      <c r="F50" s="129">
        <v>11</v>
      </c>
      <c r="G50" s="130" t="s">
        <v>4149</v>
      </c>
      <c r="H50" s="133"/>
      <c r="I50" s="131" t="s">
        <v>4138</v>
      </c>
      <c r="J50" s="131"/>
      <c r="K50" s="133"/>
      <c r="L50" s="133"/>
      <c r="M50" s="134"/>
      <c r="N50" s="135"/>
    </row>
    <row r="51" spans="1:14" x14ac:dyDescent="0.25">
      <c r="A51" s="129">
        <v>12</v>
      </c>
      <c r="B51" s="130" t="s">
        <v>4133</v>
      </c>
      <c r="C51" s="131" t="s">
        <v>4138</v>
      </c>
      <c r="D51" s="131"/>
      <c r="E51" s="132">
        <v>1</v>
      </c>
      <c r="F51" s="129">
        <v>12</v>
      </c>
      <c r="G51" s="130" t="s">
        <v>4150</v>
      </c>
      <c r="H51" s="133"/>
      <c r="I51" s="131" t="s">
        <v>4138</v>
      </c>
      <c r="J51" s="131"/>
      <c r="K51" s="133"/>
      <c r="L51" s="133"/>
      <c r="M51" s="134"/>
      <c r="N51" s="135"/>
    </row>
    <row r="52" spans="1:14" x14ac:dyDescent="0.25">
      <c r="A52" s="129">
        <v>13</v>
      </c>
      <c r="B52" s="130" t="s">
        <v>4134</v>
      </c>
      <c r="C52" s="131" t="s">
        <v>4138</v>
      </c>
      <c r="D52" s="131"/>
      <c r="E52" s="132">
        <v>1</v>
      </c>
      <c r="F52" s="129">
        <v>13</v>
      </c>
      <c r="G52" s="130" t="s">
        <v>4151</v>
      </c>
      <c r="H52" s="133"/>
      <c r="I52" s="131" t="s">
        <v>4138</v>
      </c>
      <c r="J52" s="131"/>
      <c r="K52" s="133"/>
      <c r="L52" s="133"/>
      <c r="M52" s="134"/>
      <c r="N52" s="135"/>
    </row>
    <row r="53" spans="1:14" x14ac:dyDescent="0.25">
      <c r="A53" s="129">
        <v>14</v>
      </c>
      <c r="B53" s="130" t="s">
        <v>4135</v>
      </c>
      <c r="C53" s="131" t="s">
        <v>4138</v>
      </c>
      <c r="D53" s="131"/>
      <c r="E53" s="132">
        <v>1</v>
      </c>
      <c r="F53" s="129">
        <v>14</v>
      </c>
      <c r="G53" s="130" t="s">
        <v>4152</v>
      </c>
      <c r="H53" s="133"/>
      <c r="I53" s="131" t="s">
        <v>4138</v>
      </c>
      <c r="J53" s="131"/>
      <c r="K53" s="133"/>
      <c r="L53" s="133"/>
      <c r="M53" s="134"/>
      <c r="N53" s="135"/>
    </row>
    <row r="54" spans="1:14" x14ac:dyDescent="0.25">
      <c r="A54" s="129">
        <v>15</v>
      </c>
      <c r="B54" s="130" t="s">
        <v>4136</v>
      </c>
      <c r="C54" s="131" t="s">
        <v>4138</v>
      </c>
      <c r="D54" s="131"/>
      <c r="E54" s="132">
        <v>1</v>
      </c>
      <c r="F54" s="129">
        <v>15</v>
      </c>
      <c r="G54" s="130" t="s">
        <v>4153</v>
      </c>
      <c r="H54" s="133"/>
      <c r="I54" s="131"/>
      <c r="J54" s="131" t="s">
        <v>4138</v>
      </c>
      <c r="K54" s="133" t="s">
        <v>4340</v>
      </c>
      <c r="L54" s="133"/>
      <c r="M54" s="134"/>
      <c r="N54" s="135"/>
    </row>
    <row r="55" spans="1:14" x14ac:dyDescent="0.25">
      <c r="A55" s="129">
        <v>16</v>
      </c>
      <c r="B55" s="130" t="s">
        <v>4137</v>
      </c>
      <c r="C55" s="131" t="s">
        <v>4138</v>
      </c>
      <c r="D55" s="131"/>
      <c r="E55" s="132">
        <v>1</v>
      </c>
      <c r="F55" s="129">
        <v>16</v>
      </c>
      <c r="G55" s="130" t="s">
        <v>4154</v>
      </c>
      <c r="H55" s="133"/>
      <c r="I55" s="131" t="s">
        <v>4138</v>
      </c>
      <c r="J55" s="131"/>
      <c r="K55" s="133"/>
      <c r="L55" s="133"/>
      <c r="M55" s="134"/>
      <c r="N55" s="135"/>
    </row>
    <row r="56" spans="1:14" x14ac:dyDescent="0.25">
      <c r="A56" s="129">
        <v>17</v>
      </c>
      <c r="B56" s="130" t="s">
        <v>4171</v>
      </c>
      <c r="C56" s="131" t="s">
        <v>4138</v>
      </c>
      <c r="D56" s="131"/>
      <c r="E56" s="132">
        <v>1</v>
      </c>
      <c r="F56" s="129">
        <v>17</v>
      </c>
      <c r="G56" s="130" t="s">
        <v>4155</v>
      </c>
      <c r="H56" s="133"/>
      <c r="I56" s="131" t="s">
        <v>4138</v>
      </c>
      <c r="J56" s="131"/>
      <c r="K56" s="133"/>
      <c r="L56" s="133"/>
      <c r="M56" s="134"/>
      <c r="N56" s="135"/>
    </row>
    <row r="57" spans="1:14" x14ac:dyDescent="0.25">
      <c r="A57" s="129">
        <v>18</v>
      </c>
      <c r="B57" s="130" t="s">
        <v>3702</v>
      </c>
      <c r="C57" s="131"/>
      <c r="D57" s="131" t="s">
        <v>4138</v>
      </c>
      <c r="E57" s="132">
        <v>1</v>
      </c>
      <c r="F57" s="129">
        <v>18</v>
      </c>
      <c r="G57" s="130" t="s">
        <v>4156</v>
      </c>
      <c r="H57" s="133"/>
      <c r="I57" s="131" t="s">
        <v>4138</v>
      </c>
      <c r="J57" s="131"/>
      <c r="K57" s="133"/>
      <c r="L57" s="133"/>
      <c r="M57" s="134"/>
      <c r="N57" s="135"/>
    </row>
    <row r="58" spans="1:14" x14ac:dyDescent="0.25">
      <c r="A58" s="129">
        <v>19</v>
      </c>
      <c r="B58" s="130" t="s">
        <v>4246</v>
      </c>
      <c r="C58" s="131"/>
      <c r="D58" s="131" t="s">
        <v>4138</v>
      </c>
      <c r="E58" s="132">
        <v>1</v>
      </c>
      <c r="F58" s="129">
        <v>19</v>
      </c>
      <c r="G58" s="130" t="s">
        <v>4157</v>
      </c>
      <c r="H58" s="133"/>
      <c r="I58" s="131"/>
      <c r="J58" s="131" t="s">
        <v>4138</v>
      </c>
      <c r="K58" s="133" t="s">
        <v>4340</v>
      </c>
      <c r="L58" s="133"/>
      <c r="M58" s="134"/>
      <c r="N58" s="135"/>
    </row>
    <row r="59" spans="1:14" x14ac:dyDescent="0.25">
      <c r="A59" s="129">
        <v>20</v>
      </c>
      <c r="B59" s="130"/>
      <c r="C59" s="131"/>
      <c r="D59" s="131"/>
      <c r="E59" s="132"/>
      <c r="F59" s="129">
        <v>20</v>
      </c>
      <c r="G59" s="130" t="s">
        <v>4158</v>
      </c>
      <c r="H59" s="133"/>
      <c r="I59" s="131"/>
      <c r="J59" s="131"/>
      <c r="K59" s="133"/>
      <c r="L59" s="133"/>
      <c r="M59" s="134"/>
      <c r="N59" s="135"/>
    </row>
    <row r="60" spans="1:14" ht="15.75" thickBot="1" x14ac:dyDescent="0.3">
      <c r="A60" s="129">
        <v>21</v>
      </c>
      <c r="B60" s="136"/>
      <c r="C60" s="137"/>
      <c r="D60" s="137"/>
      <c r="E60" s="138"/>
      <c r="F60" s="129">
        <v>21</v>
      </c>
      <c r="G60" s="130" t="s">
        <v>4159</v>
      </c>
      <c r="H60" s="133"/>
      <c r="I60" s="131" t="s">
        <v>4138</v>
      </c>
      <c r="J60" s="131"/>
      <c r="K60" s="133" t="s">
        <v>4341</v>
      </c>
      <c r="L60" s="133"/>
      <c r="M60" s="134"/>
      <c r="N60" s="135"/>
    </row>
    <row r="61" spans="1:14" x14ac:dyDescent="0.25">
      <c r="C61" s="139"/>
      <c r="D61" s="139"/>
      <c r="F61" s="129">
        <v>22</v>
      </c>
      <c r="G61" s="130" t="s">
        <v>4160</v>
      </c>
      <c r="H61" s="133"/>
      <c r="I61" s="131"/>
      <c r="J61" s="131" t="s">
        <v>4138</v>
      </c>
      <c r="K61" s="133" t="s">
        <v>4340</v>
      </c>
      <c r="L61" s="133"/>
      <c r="M61" s="134"/>
      <c r="N61" s="135"/>
    </row>
    <row r="62" spans="1:14" x14ac:dyDescent="0.25">
      <c r="C62" s="139"/>
      <c r="D62" s="139"/>
      <c r="F62" s="129">
        <v>23</v>
      </c>
      <c r="G62" s="130" t="s">
        <v>4161</v>
      </c>
      <c r="H62" s="133"/>
      <c r="I62" s="131" t="s">
        <v>4138</v>
      </c>
      <c r="J62" s="131"/>
      <c r="K62" s="133"/>
      <c r="L62" s="133"/>
      <c r="M62" s="134"/>
      <c r="N62" s="135"/>
    </row>
    <row r="63" spans="1:14" x14ac:dyDescent="0.25">
      <c r="C63" s="139"/>
      <c r="D63" s="139"/>
      <c r="F63" s="129">
        <v>24</v>
      </c>
      <c r="G63" s="130" t="s">
        <v>4162</v>
      </c>
      <c r="H63" s="133"/>
      <c r="I63" s="131" t="s">
        <v>4138</v>
      </c>
      <c r="J63" s="131"/>
      <c r="K63" s="133" t="s">
        <v>4366</v>
      </c>
      <c r="L63" s="133"/>
      <c r="M63" s="134"/>
      <c r="N63" s="135"/>
    </row>
    <row r="64" spans="1:14" x14ac:dyDescent="0.25">
      <c r="C64" s="139"/>
      <c r="D64" s="139"/>
      <c r="F64" s="129">
        <v>25</v>
      </c>
      <c r="G64" s="130" t="s">
        <v>4163</v>
      </c>
      <c r="H64" s="133"/>
      <c r="I64" s="131" t="s">
        <v>4138</v>
      </c>
      <c r="J64" s="131"/>
      <c r="K64" s="133"/>
      <c r="L64" s="133"/>
      <c r="M64" s="134"/>
      <c r="N64" s="135"/>
    </row>
    <row r="65" spans="3:14" x14ac:dyDescent="0.25">
      <c r="C65" s="139"/>
      <c r="D65" s="139"/>
      <c r="F65" s="129">
        <v>26</v>
      </c>
      <c r="G65" s="130" t="s">
        <v>4164</v>
      </c>
      <c r="H65" s="133"/>
      <c r="I65" s="131" t="s">
        <v>4138</v>
      </c>
      <c r="J65" s="131"/>
      <c r="K65" s="133"/>
      <c r="L65" s="133"/>
      <c r="M65" s="134"/>
      <c r="N65" s="135"/>
    </row>
    <row r="66" spans="3:14" x14ac:dyDescent="0.25">
      <c r="C66" s="139"/>
      <c r="D66" s="139"/>
      <c r="F66" s="129">
        <v>27</v>
      </c>
      <c r="G66" s="130" t="s">
        <v>4165</v>
      </c>
      <c r="H66" s="133"/>
      <c r="I66" s="131" t="s">
        <v>4138</v>
      </c>
      <c r="J66" s="131"/>
      <c r="K66" s="133"/>
      <c r="L66" s="133"/>
      <c r="M66" s="134"/>
      <c r="N66" s="135"/>
    </row>
    <row r="67" spans="3:14" x14ac:dyDescent="0.25">
      <c r="F67" s="129">
        <v>28</v>
      </c>
      <c r="G67" s="130" t="s">
        <v>4166</v>
      </c>
      <c r="H67" s="133"/>
      <c r="I67" s="131" t="s">
        <v>4138</v>
      </c>
      <c r="J67" s="131"/>
      <c r="K67" s="133"/>
      <c r="L67" s="133"/>
      <c r="M67" s="134"/>
      <c r="N67" s="135"/>
    </row>
    <row r="68" spans="3:14" x14ac:dyDescent="0.25">
      <c r="F68" s="129">
        <v>29</v>
      </c>
      <c r="G68" s="130" t="s">
        <v>4167</v>
      </c>
      <c r="H68" s="133"/>
      <c r="I68" s="131" t="s">
        <v>4138</v>
      </c>
      <c r="J68" s="131"/>
      <c r="K68" s="133"/>
      <c r="L68" s="133"/>
      <c r="M68" s="134"/>
      <c r="N68" s="135"/>
    </row>
    <row r="69" spans="3:14" x14ac:dyDescent="0.25">
      <c r="F69" s="129">
        <v>30</v>
      </c>
      <c r="G69" s="130" t="s">
        <v>4168</v>
      </c>
      <c r="H69" s="133"/>
      <c r="I69" s="131" t="s">
        <v>4138</v>
      </c>
      <c r="J69" s="131"/>
      <c r="K69" s="133"/>
      <c r="L69" s="133"/>
      <c r="M69" s="134"/>
      <c r="N69" s="135"/>
    </row>
    <row r="70" spans="3:14" x14ac:dyDescent="0.25">
      <c r="F70" s="129">
        <v>31</v>
      </c>
      <c r="G70" s="130" t="s">
        <v>4169</v>
      </c>
      <c r="H70" s="133"/>
      <c r="I70" s="131" t="s">
        <v>4138</v>
      </c>
      <c r="J70" s="131"/>
      <c r="K70" s="133"/>
      <c r="L70" s="133"/>
      <c r="M70" s="134"/>
      <c r="N70" s="135"/>
    </row>
    <row r="71" spans="3:14" x14ac:dyDescent="0.25">
      <c r="C71" s="139"/>
      <c r="D71" s="139"/>
      <c r="F71" s="129">
        <v>32</v>
      </c>
      <c r="G71" s="130" t="s">
        <v>4170</v>
      </c>
      <c r="H71" s="133"/>
      <c r="I71" s="131" t="s">
        <v>4138</v>
      </c>
      <c r="J71" s="131"/>
      <c r="K71" s="133"/>
      <c r="L71" s="133"/>
      <c r="M71" s="134"/>
      <c r="N71" s="135"/>
    </row>
    <row r="72" spans="3:14" x14ac:dyDescent="0.25">
      <c r="C72" s="139"/>
      <c r="D72" s="139"/>
      <c r="F72" s="129">
        <v>33</v>
      </c>
      <c r="G72" s="130" t="s">
        <v>4172</v>
      </c>
      <c r="H72" s="133"/>
      <c r="I72" s="131" t="s">
        <v>4138</v>
      </c>
      <c r="J72" s="131"/>
      <c r="K72" s="133"/>
      <c r="L72" s="133"/>
      <c r="M72" s="134"/>
      <c r="N72" s="135"/>
    </row>
    <row r="73" spans="3:14" x14ac:dyDescent="0.25">
      <c r="C73" s="139"/>
      <c r="D73" s="139"/>
      <c r="F73" s="129">
        <v>34</v>
      </c>
      <c r="G73" s="130" t="s">
        <v>4173</v>
      </c>
      <c r="H73" s="133"/>
      <c r="I73" s="131" t="s">
        <v>4138</v>
      </c>
      <c r="J73" s="131"/>
      <c r="K73" s="133"/>
      <c r="L73" s="133"/>
      <c r="M73" s="134"/>
      <c r="N73" s="135"/>
    </row>
    <row r="74" spans="3:14" x14ac:dyDescent="0.25">
      <c r="C74" s="139"/>
      <c r="D74" s="139"/>
      <c r="F74" s="129">
        <v>35</v>
      </c>
      <c r="G74" s="130" t="s">
        <v>4174</v>
      </c>
      <c r="H74" s="133"/>
      <c r="I74" s="131" t="s">
        <v>4138</v>
      </c>
      <c r="J74" s="131"/>
      <c r="K74" s="133"/>
      <c r="L74" s="133"/>
      <c r="M74" s="134"/>
      <c r="N74" s="135"/>
    </row>
    <row r="75" spans="3:14" x14ac:dyDescent="0.25">
      <c r="C75" s="139"/>
      <c r="D75" s="139"/>
      <c r="F75" s="129">
        <v>36</v>
      </c>
      <c r="G75" s="130" t="s">
        <v>4175</v>
      </c>
      <c r="H75" s="133"/>
      <c r="I75" s="131" t="s">
        <v>4138</v>
      </c>
      <c r="J75" s="131"/>
      <c r="K75" s="133"/>
      <c r="L75" s="133"/>
      <c r="M75" s="134"/>
      <c r="N75" s="135"/>
    </row>
    <row r="76" spans="3:14" x14ac:dyDescent="0.25">
      <c r="C76" s="139"/>
      <c r="D76" s="139"/>
      <c r="F76" s="129">
        <v>37</v>
      </c>
      <c r="G76" s="130" t="s">
        <v>4342</v>
      </c>
      <c r="H76" s="133"/>
      <c r="I76" s="131"/>
      <c r="J76" s="131" t="s">
        <v>4138</v>
      </c>
      <c r="K76" s="133" t="s">
        <v>4343</v>
      </c>
      <c r="L76" s="133"/>
      <c r="M76" s="134"/>
      <c r="N76" s="135"/>
    </row>
    <row r="77" spans="3:14" x14ac:dyDescent="0.25">
      <c r="C77" s="139"/>
      <c r="D77" s="139"/>
      <c r="F77" s="129">
        <v>38</v>
      </c>
      <c r="G77" s="130" t="s">
        <v>4177</v>
      </c>
      <c r="H77" s="133"/>
      <c r="I77" s="131" t="s">
        <v>4138</v>
      </c>
      <c r="J77" s="131"/>
      <c r="K77" s="133"/>
      <c r="L77" s="133"/>
      <c r="M77" s="134"/>
      <c r="N77" s="135"/>
    </row>
    <row r="78" spans="3:14" x14ac:dyDescent="0.25">
      <c r="C78" s="139"/>
      <c r="D78" s="139"/>
      <c r="F78" s="129">
        <v>39</v>
      </c>
      <c r="G78" s="130" t="s">
        <v>4178</v>
      </c>
      <c r="H78" s="133"/>
      <c r="I78" s="131" t="s">
        <v>4138</v>
      </c>
      <c r="J78" s="131"/>
      <c r="K78" s="133"/>
      <c r="L78" s="133"/>
      <c r="M78" s="134"/>
      <c r="N78" s="135"/>
    </row>
    <row r="79" spans="3:14" x14ac:dyDescent="0.25">
      <c r="C79" s="139"/>
      <c r="D79" s="139"/>
      <c r="F79" s="129">
        <v>40</v>
      </c>
      <c r="G79" s="130" t="s">
        <v>4179</v>
      </c>
      <c r="H79" s="133"/>
      <c r="I79" s="131" t="s">
        <v>4138</v>
      </c>
      <c r="J79" s="131"/>
      <c r="K79" s="133"/>
      <c r="L79" s="133"/>
      <c r="M79" s="134"/>
      <c r="N79" s="135"/>
    </row>
    <row r="80" spans="3:14" x14ac:dyDescent="0.25">
      <c r="C80" s="139"/>
      <c r="D80" s="139"/>
      <c r="F80" s="129">
        <v>41</v>
      </c>
      <c r="G80" s="130" t="s">
        <v>4180</v>
      </c>
      <c r="H80" s="133"/>
      <c r="I80" s="131" t="s">
        <v>4138</v>
      </c>
      <c r="J80" s="131"/>
      <c r="K80" s="133"/>
      <c r="L80" s="133"/>
      <c r="M80" s="134"/>
      <c r="N80" s="135"/>
    </row>
    <row r="81" spans="3:14" x14ac:dyDescent="0.25">
      <c r="C81" s="139"/>
      <c r="D81" s="139"/>
      <c r="F81" s="129">
        <v>42</v>
      </c>
      <c r="G81" s="130" t="s">
        <v>4181</v>
      </c>
      <c r="H81" s="133"/>
      <c r="I81" s="131" t="s">
        <v>4138</v>
      </c>
      <c r="J81" s="131"/>
      <c r="K81" s="133"/>
      <c r="L81" s="133"/>
      <c r="M81" s="134"/>
      <c r="N81" s="135"/>
    </row>
    <row r="82" spans="3:14" x14ac:dyDescent="0.25">
      <c r="C82" s="139"/>
      <c r="D82" s="139"/>
      <c r="F82" s="129">
        <v>43</v>
      </c>
      <c r="G82" s="130" t="s">
        <v>4182</v>
      </c>
      <c r="H82" s="133"/>
      <c r="I82" s="131" t="s">
        <v>4138</v>
      </c>
      <c r="J82" s="131"/>
      <c r="K82" s="133"/>
      <c r="L82" s="133"/>
      <c r="M82" s="134"/>
      <c r="N82" s="135"/>
    </row>
    <row r="83" spans="3:14" x14ac:dyDescent="0.25">
      <c r="C83" s="139"/>
      <c r="D83" s="139"/>
      <c r="F83" s="129">
        <v>44</v>
      </c>
      <c r="G83" s="130" t="s">
        <v>4183</v>
      </c>
      <c r="H83" s="133"/>
      <c r="I83" s="131" t="s">
        <v>4138</v>
      </c>
      <c r="J83" s="131"/>
      <c r="K83" s="133"/>
      <c r="L83" s="133"/>
      <c r="M83" s="134"/>
      <c r="N83" s="135"/>
    </row>
    <row r="84" spans="3:14" x14ac:dyDescent="0.25">
      <c r="C84" s="139"/>
      <c r="D84" s="139"/>
      <c r="F84" s="129">
        <v>45</v>
      </c>
      <c r="G84" s="130" t="s">
        <v>4184</v>
      </c>
      <c r="H84" s="133"/>
      <c r="I84" s="131" t="s">
        <v>4138</v>
      </c>
      <c r="J84" s="131"/>
      <c r="K84" s="133"/>
      <c r="L84" s="133"/>
      <c r="M84" s="134"/>
      <c r="N84" s="135"/>
    </row>
    <row r="85" spans="3:14" x14ac:dyDescent="0.25">
      <c r="C85" s="139"/>
      <c r="D85" s="139"/>
      <c r="F85" s="129">
        <v>46</v>
      </c>
      <c r="G85" s="130" t="s">
        <v>4185</v>
      </c>
      <c r="H85" s="133"/>
      <c r="I85" s="131" t="s">
        <v>4138</v>
      </c>
      <c r="J85" s="131"/>
      <c r="K85" s="133"/>
      <c r="L85" s="133"/>
      <c r="M85" s="134"/>
      <c r="N85" s="135"/>
    </row>
    <row r="86" spans="3:14" x14ac:dyDescent="0.25">
      <c r="C86" s="139"/>
      <c r="D86" s="139"/>
      <c r="F86" s="129">
        <v>47</v>
      </c>
      <c r="G86" s="130" t="s">
        <v>4186</v>
      </c>
      <c r="H86" s="133"/>
      <c r="I86" s="131" t="s">
        <v>4138</v>
      </c>
      <c r="J86" s="131"/>
      <c r="K86" s="133"/>
      <c r="L86" s="133"/>
      <c r="M86" s="134"/>
      <c r="N86" s="135"/>
    </row>
    <row r="87" spans="3:14" x14ac:dyDescent="0.25">
      <c r="C87" s="139"/>
      <c r="D87" s="139"/>
      <c r="F87" s="129">
        <v>48</v>
      </c>
      <c r="G87" s="130" t="s">
        <v>4187</v>
      </c>
      <c r="H87" s="133"/>
      <c r="I87" s="131" t="s">
        <v>4138</v>
      </c>
      <c r="J87" s="131"/>
      <c r="K87" s="133"/>
      <c r="L87" s="133"/>
      <c r="M87" s="134"/>
      <c r="N87" s="135"/>
    </row>
    <row r="88" spans="3:14" x14ac:dyDescent="0.25">
      <c r="C88" s="139"/>
      <c r="D88" s="139"/>
      <c r="F88" s="129">
        <v>49</v>
      </c>
      <c r="G88" s="130" t="s">
        <v>4188</v>
      </c>
      <c r="H88" s="133"/>
      <c r="I88" s="131" t="s">
        <v>4138</v>
      </c>
      <c r="J88" s="131"/>
      <c r="K88" s="133"/>
      <c r="L88" s="133"/>
      <c r="M88" s="134"/>
      <c r="N88" s="135"/>
    </row>
    <row r="89" spans="3:14" x14ac:dyDescent="0.25">
      <c r="C89" s="139"/>
      <c r="D89" s="139"/>
      <c r="F89" s="129">
        <v>50</v>
      </c>
      <c r="G89" s="130" t="s">
        <v>4189</v>
      </c>
      <c r="H89" s="133"/>
      <c r="I89" s="131" t="s">
        <v>4138</v>
      </c>
      <c r="J89" s="131"/>
      <c r="K89" s="133"/>
      <c r="L89" s="133"/>
      <c r="M89" s="134"/>
      <c r="N89" s="135"/>
    </row>
    <row r="90" spans="3:14" x14ac:dyDescent="0.25">
      <c r="C90" s="139"/>
      <c r="D90" s="139"/>
      <c r="F90" s="129">
        <v>51</v>
      </c>
      <c r="G90" s="130" t="s">
        <v>4190</v>
      </c>
      <c r="H90" s="133"/>
      <c r="I90" s="131" t="s">
        <v>4138</v>
      </c>
      <c r="J90" s="131"/>
      <c r="K90" s="133"/>
      <c r="L90" s="133"/>
      <c r="M90" s="134"/>
      <c r="N90" s="135"/>
    </row>
    <row r="91" spans="3:14" x14ac:dyDescent="0.25">
      <c r="C91" s="139"/>
      <c r="D91" s="139"/>
      <c r="F91" s="129">
        <v>52</v>
      </c>
      <c r="G91" s="130" t="s">
        <v>4191</v>
      </c>
      <c r="H91" s="133"/>
      <c r="I91" s="131" t="s">
        <v>4138</v>
      </c>
      <c r="J91" s="131"/>
      <c r="K91" s="133"/>
      <c r="L91" s="133"/>
      <c r="M91" s="134"/>
      <c r="N91" s="135"/>
    </row>
    <row r="92" spans="3:14" x14ac:dyDescent="0.25">
      <c r="C92" s="139"/>
      <c r="D92" s="139"/>
      <c r="F92" s="129">
        <v>53</v>
      </c>
      <c r="G92" s="130" t="s">
        <v>4192</v>
      </c>
      <c r="H92" s="133"/>
      <c r="I92" s="131" t="s">
        <v>4138</v>
      </c>
      <c r="J92" s="131"/>
      <c r="K92" s="133"/>
      <c r="L92" s="133"/>
      <c r="M92" s="134"/>
      <c r="N92" s="135"/>
    </row>
    <row r="93" spans="3:14" x14ac:dyDescent="0.25">
      <c r="C93" s="139"/>
      <c r="D93" s="139"/>
      <c r="F93" s="129">
        <v>54</v>
      </c>
      <c r="G93" s="130" t="s">
        <v>4193</v>
      </c>
      <c r="H93" s="133"/>
      <c r="I93" s="131" t="s">
        <v>4138</v>
      </c>
      <c r="J93" s="131"/>
      <c r="K93" s="133"/>
      <c r="L93" s="133"/>
      <c r="M93" s="134"/>
      <c r="N93" s="135"/>
    </row>
    <row r="94" spans="3:14" x14ac:dyDescent="0.25">
      <c r="C94" s="139"/>
      <c r="D94" s="139"/>
      <c r="F94" s="129">
        <v>55</v>
      </c>
      <c r="G94" s="130" t="s">
        <v>4195</v>
      </c>
      <c r="H94" s="133"/>
      <c r="I94" s="131" t="s">
        <v>4138</v>
      </c>
      <c r="J94" s="131"/>
      <c r="K94" s="133"/>
      <c r="L94" s="133"/>
      <c r="M94" s="134"/>
      <c r="N94" s="135"/>
    </row>
    <row r="95" spans="3:14" x14ac:dyDescent="0.25">
      <c r="C95" s="139"/>
      <c r="D95" s="139"/>
      <c r="F95" s="129">
        <v>56</v>
      </c>
      <c r="G95" s="130" t="s">
        <v>4194</v>
      </c>
      <c r="H95" s="133"/>
      <c r="I95" s="131" t="s">
        <v>4138</v>
      </c>
      <c r="J95" s="131"/>
      <c r="K95" s="133"/>
      <c r="L95" s="133"/>
      <c r="M95" s="134"/>
      <c r="N95" s="135"/>
    </row>
    <row r="96" spans="3:14" x14ac:dyDescent="0.25">
      <c r="C96" s="139"/>
      <c r="D96" s="139"/>
      <c r="F96" s="129">
        <v>57</v>
      </c>
      <c r="G96" s="130" t="s">
        <v>4196</v>
      </c>
      <c r="H96" s="133"/>
      <c r="I96" s="131" t="s">
        <v>4138</v>
      </c>
      <c r="J96" s="131"/>
      <c r="K96" s="133"/>
      <c r="L96" s="133"/>
      <c r="M96" s="134"/>
      <c r="N96" s="135"/>
    </row>
    <row r="97" spans="3:14" x14ac:dyDescent="0.25">
      <c r="C97" s="139"/>
      <c r="D97" s="139"/>
      <c r="F97" s="129">
        <v>58</v>
      </c>
      <c r="G97" s="130" t="s">
        <v>4197</v>
      </c>
      <c r="H97" s="133"/>
      <c r="I97" s="131" t="s">
        <v>4138</v>
      </c>
      <c r="J97" s="131"/>
      <c r="K97" s="133"/>
      <c r="L97" s="133"/>
      <c r="M97" s="134"/>
      <c r="N97" s="135"/>
    </row>
    <row r="98" spans="3:14" x14ac:dyDescent="0.25">
      <c r="C98" s="139"/>
      <c r="D98" s="139"/>
      <c r="F98" s="129">
        <v>59</v>
      </c>
      <c r="G98" s="130" t="s">
        <v>4198</v>
      </c>
      <c r="H98" s="133"/>
      <c r="I98" s="131" t="s">
        <v>4138</v>
      </c>
      <c r="J98" s="131"/>
      <c r="K98" s="133"/>
      <c r="L98" s="133"/>
      <c r="M98" s="134"/>
      <c r="N98" s="135"/>
    </row>
    <row r="99" spans="3:14" x14ac:dyDescent="0.25">
      <c r="C99" s="139"/>
      <c r="D99" s="139"/>
      <c r="F99" s="129">
        <v>60</v>
      </c>
      <c r="G99" s="130" t="s">
        <v>4199</v>
      </c>
      <c r="H99" s="133"/>
      <c r="I99" s="131" t="s">
        <v>4138</v>
      </c>
      <c r="J99" s="131"/>
      <c r="K99" s="133"/>
      <c r="L99" s="133"/>
      <c r="M99" s="134"/>
      <c r="N99" s="135"/>
    </row>
    <row r="100" spans="3:14" x14ac:dyDescent="0.25">
      <c r="C100" s="139"/>
      <c r="D100" s="139"/>
      <c r="F100" s="129">
        <v>61</v>
      </c>
      <c r="G100" s="130" t="s">
        <v>4200</v>
      </c>
      <c r="H100" s="133"/>
      <c r="I100" s="131" t="s">
        <v>4138</v>
      </c>
      <c r="J100" s="131"/>
      <c r="K100" s="133"/>
      <c r="L100" s="133"/>
      <c r="M100" s="134"/>
      <c r="N100" s="135"/>
    </row>
    <row r="101" spans="3:14" x14ac:dyDescent="0.25">
      <c r="C101" s="139"/>
      <c r="D101" s="139"/>
      <c r="F101" s="129">
        <v>62</v>
      </c>
      <c r="G101" s="130" t="s">
        <v>4201</v>
      </c>
      <c r="H101" s="133"/>
      <c r="I101" s="131" t="s">
        <v>4138</v>
      </c>
      <c r="J101" s="131"/>
      <c r="K101" s="133"/>
      <c r="L101" s="133"/>
      <c r="M101" s="134"/>
      <c r="N101" s="135"/>
    </row>
    <row r="102" spans="3:14" x14ac:dyDescent="0.25">
      <c r="C102" s="139"/>
      <c r="D102" s="139"/>
      <c r="F102" s="129">
        <v>63</v>
      </c>
      <c r="G102" s="130" t="s">
        <v>4186</v>
      </c>
      <c r="H102" s="133"/>
      <c r="I102" s="131" t="s">
        <v>4138</v>
      </c>
      <c r="J102" s="131"/>
      <c r="K102" s="133"/>
      <c r="L102" s="133"/>
      <c r="M102" s="134"/>
      <c r="N102" s="135"/>
    </row>
    <row r="103" spans="3:14" x14ac:dyDescent="0.25">
      <c r="C103" s="139"/>
      <c r="D103" s="139"/>
      <c r="F103" s="129">
        <v>64</v>
      </c>
      <c r="G103" s="130" t="s">
        <v>4202</v>
      </c>
      <c r="H103" s="133"/>
      <c r="I103" s="131" t="s">
        <v>4138</v>
      </c>
      <c r="J103" s="131"/>
      <c r="K103" s="133"/>
      <c r="L103" s="133"/>
      <c r="M103" s="134"/>
      <c r="N103" s="135"/>
    </row>
    <row r="104" spans="3:14" x14ac:dyDescent="0.25">
      <c r="C104" s="139"/>
      <c r="D104" s="139"/>
      <c r="F104" s="129">
        <v>65</v>
      </c>
      <c r="G104" s="130" t="s">
        <v>4203</v>
      </c>
      <c r="H104" s="133"/>
      <c r="I104" s="131"/>
      <c r="J104" s="131" t="s">
        <v>4138</v>
      </c>
      <c r="K104" s="133" t="s">
        <v>4370</v>
      </c>
      <c r="L104" s="133"/>
      <c r="M104" s="134"/>
      <c r="N104" s="135"/>
    </row>
    <row r="105" spans="3:14" x14ac:dyDescent="0.25">
      <c r="C105" s="139"/>
      <c r="D105" s="139"/>
      <c r="F105" s="129">
        <v>66</v>
      </c>
      <c r="G105" s="130" t="s">
        <v>4204</v>
      </c>
      <c r="H105" s="133"/>
      <c r="I105" s="131" t="s">
        <v>4138</v>
      </c>
      <c r="J105" s="131"/>
      <c r="K105" s="133"/>
      <c r="L105" s="133"/>
      <c r="M105" s="134"/>
      <c r="N105" s="135"/>
    </row>
    <row r="106" spans="3:14" x14ac:dyDescent="0.25">
      <c r="C106" s="139"/>
      <c r="D106" s="139"/>
      <c r="F106" s="129">
        <v>67</v>
      </c>
      <c r="G106" s="130" t="s">
        <v>4205</v>
      </c>
      <c r="H106" s="133"/>
      <c r="I106" s="131" t="s">
        <v>4138</v>
      </c>
      <c r="J106" s="131"/>
      <c r="K106" s="133"/>
      <c r="L106" s="133"/>
      <c r="M106" s="134"/>
      <c r="N106" s="135"/>
    </row>
    <row r="107" spans="3:14" x14ac:dyDescent="0.25">
      <c r="C107" s="139"/>
      <c r="D107" s="139"/>
      <c r="F107" s="129">
        <v>68</v>
      </c>
      <c r="G107" s="130" t="s">
        <v>4206</v>
      </c>
      <c r="H107" s="133"/>
      <c r="I107" s="131" t="s">
        <v>4138</v>
      </c>
      <c r="J107" s="131"/>
      <c r="K107" s="133"/>
      <c r="L107" s="133"/>
      <c r="M107" s="134"/>
      <c r="N107" s="135"/>
    </row>
    <row r="108" spans="3:14" x14ac:dyDescent="0.25">
      <c r="C108" s="139"/>
      <c r="D108" s="139"/>
      <c r="F108" s="129">
        <v>69</v>
      </c>
      <c r="G108" s="130" t="s">
        <v>4207</v>
      </c>
      <c r="H108" s="133"/>
      <c r="I108" s="131" t="s">
        <v>4138</v>
      </c>
      <c r="J108" s="131"/>
      <c r="K108" s="133"/>
      <c r="L108" s="133"/>
      <c r="M108" s="134"/>
      <c r="N108" s="135"/>
    </row>
    <row r="109" spans="3:14" x14ac:dyDescent="0.25">
      <c r="C109" s="139"/>
      <c r="D109" s="139"/>
      <c r="F109" s="129">
        <v>70</v>
      </c>
      <c r="G109" s="130" t="s">
        <v>4208</v>
      </c>
      <c r="H109" s="133"/>
      <c r="I109" s="131" t="s">
        <v>4138</v>
      </c>
      <c r="J109" s="131"/>
      <c r="K109" s="133"/>
      <c r="L109" s="133"/>
      <c r="M109" s="134"/>
      <c r="N109" s="135"/>
    </row>
    <row r="110" spans="3:14" x14ac:dyDescent="0.25">
      <c r="C110" s="139"/>
      <c r="D110" s="139"/>
      <c r="F110" s="129">
        <v>71</v>
      </c>
      <c r="G110" s="130" t="s">
        <v>4209</v>
      </c>
      <c r="H110" s="133"/>
      <c r="I110" s="131" t="s">
        <v>4138</v>
      </c>
      <c r="J110" s="131"/>
      <c r="K110" s="133"/>
      <c r="L110" s="133"/>
      <c r="M110" s="134"/>
      <c r="N110" s="135"/>
    </row>
    <row r="111" spans="3:14" x14ac:dyDescent="0.25">
      <c r="C111" s="139"/>
      <c r="D111" s="139"/>
      <c r="F111" s="129">
        <v>72</v>
      </c>
      <c r="G111" s="140" t="s">
        <v>4210</v>
      </c>
      <c r="H111" s="133"/>
      <c r="I111" s="141" t="s">
        <v>4138</v>
      </c>
      <c r="J111" s="141"/>
      <c r="K111" s="133"/>
      <c r="L111" s="133"/>
      <c r="M111" s="134"/>
      <c r="N111" s="135"/>
    </row>
    <row r="112" spans="3:14" x14ac:dyDescent="0.25">
      <c r="C112" s="139"/>
      <c r="D112" s="139"/>
      <c r="F112" s="129">
        <v>73</v>
      </c>
      <c r="G112" s="140" t="s">
        <v>4211</v>
      </c>
      <c r="H112" s="133"/>
      <c r="I112" s="141" t="s">
        <v>4138</v>
      </c>
      <c r="J112" s="141"/>
      <c r="K112" s="133"/>
      <c r="L112" s="133"/>
      <c r="M112" s="134"/>
      <c r="N112" s="135"/>
    </row>
    <row r="113" spans="3:14" x14ac:dyDescent="0.25">
      <c r="C113" s="139"/>
      <c r="D113" s="139"/>
      <c r="F113" s="129">
        <v>74</v>
      </c>
      <c r="G113" s="140" t="s">
        <v>4212</v>
      </c>
      <c r="H113" s="133"/>
      <c r="I113" s="141" t="s">
        <v>4138</v>
      </c>
      <c r="J113" s="141"/>
      <c r="K113" s="133"/>
      <c r="L113" s="133"/>
      <c r="M113" s="134"/>
      <c r="N113" s="135"/>
    </row>
    <row r="114" spans="3:14" x14ac:dyDescent="0.25">
      <c r="C114" s="139"/>
      <c r="D114" s="139"/>
      <c r="F114" s="129">
        <v>75</v>
      </c>
      <c r="G114" s="140" t="s">
        <v>4213</v>
      </c>
      <c r="H114" s="133"/>
      <c r="I114" s="141" t="s">
        <v>4138</v>
      </c>
      <c r="J114" s="141"/>
      <c r="K114" s="133"/>
      <c r="L114" s="133"/>
      <c r="M114" s="134"/>
      <c r="N114" s="135"/>
    </row>
    <row r="115" spans="3:14" x14ac:dyDescent="0.25">
      <c r="C115" s="139"/>
      <c r="D115" s="139"/>
      <c r="F115" s="129">
        <v>76</v>
      </c>
      <c r="G115" s="140" t="s">
        <v>4214</v>
      </c>
      <c r="H115" s="133"/>
      <c r="I115" s="141" t="s">
        <v>4138</v>
      </c>
      <c r="J115" s="141"/>
      <c r="K115" s="133"/>
      <c r="L115" s="133"/>
      <c r="M115" s="134"/>
      <c r="N115" s="135"/>
    </row>
    <row r="116" spans="3:14" x14ac:dyDescent="0.25">
      <c r="C116" s="139"/>
      <c r="D116" s="139"/>
      <c r="F116" s="129">
        <v>77</v>
      </c>
      <c r="G116" s="140" t="s">
        <v>4215</v>
      </c>
      <c r="H116" s="133"/>
      <c r="I116" s="141" t="s">
        <v>4138</v>
      </c>
      <c r="J116" s="141"/>
      <c r="K116" s="133"/>
      <c r="L116" s="133"/>
      <c r="M116" s="134"/>
      <c r="N116" s="135"/>
    </row>
    <row r="117" spans="3:14" x14ac:dyDescent="0.25">
      <c r="C117" s="139"/>
      <c r="D117" s="139"/>
      <c r="F117" s="129">
        <v>78</v>
      </c>
      <c r="G117" s="140" t="s">
        <v>4216</v>
      </c>
      <c r="H117" s="133"/>
      <c r="I117" s="141" t="s">
        <v>4138</v>
      </c>
      <c r="J117" s="141"/>
      <c r="K117" s="133"/>
      <c r="L117" s="133"/>
      <c r="M117" s="134"/>
      <c r="N117" s="135"/>
    </row>
    <row r="118" spans="3:14" x14ac:dyDescent="0.25">
      <c r="C118" s="139"/>
      <c r="D118" s="139"/>
      <c r="F118" s="129">
        <v>79</v>
      </c>
      <c r="G118" s="140" t="s">
        <v>4217</v>
      </c>
      <c r="H118" s="133"/>
      <c r="I118" s="141" t="s">
        <v>4138</v>
      </c>
      <c r="J118" s="141"/>
      <c r="K118" s="133"/>
      <c r="L118" s="133"/>
      <c r="M118" s="134"/>
      <c r="N118" s="135"/>
    </row>
    <row r="119" spans="3:14" x14ac:dyDescent="0.25">
      <c r="C119" s="139"/>
      <c r="D119" s="139"/>
      <c r="F119" s="129">
        <v>80</v>
      </c>
      <c r="G119" s="140" t="s">
        <v>4218</v>
      </c>
      <c r="H119" s="133"/>
      <c r="I119" s="141" t="s">
        <v>4138</v>
      </c>
      <c r="J119" s="141"/>
      <c r="K119" s="133"/>
      <c r="L119" s="133"/>
      <c r="M119" s="134"/>
      <c r="N119" s="135"/>
    </row>
    <row r="120" spans="3:14" x14ac:dyDescent="0.25">
      <c r="C120" s="139"/>
      <c r="D120" s="139"/>
      <c r="F120" s="129">
        <v>81</v>
      </c>
      <c r="G120" s="140" t="s">
        <v>4219</v>
      </c>
      <c r="H120" s="133"/>
      <c r="I120" s="141" t="s">
        <v>4138</v>
      </c>
      <c r="J120" s="141"/>
      <c r="K120" s="133"/>
      <c r="L120" s="133"/>
      <c r="M120" s="134"/>
      <c r="N120" s="135"/>
    </row>
    <row r="121" spans="3:14" x14ac:dyDescent="0.25">
      <c r="C121" s="139"/>
      <c r="D121" s="139"/>
      <c r="F121" s="129">
        <v>82</v>
      </c>
      <c r="G121" s="140" t="s">
        <v>4220</v>
      </c>
      <c r="H121" s="133"/>
      <c r="I121" s="141" t="s">
        <v>4138</v>
      </c>
      <c r="J121" s="141"/>
      <c r="K121" s="133"/>
      <c r="L121" s="133"/>
      <c r="M121" s="134"/>
      <c r="N121" s="135"/>
    </row>
    <row r="122" spans="3:14" x14ac:dyDescent="0.25">
      <c r="C122" s="139"/>
      <c r="D122" s="139"/>
      <c r="F122" s="129">
        <v>83</v>
      </c>
      <c r="G122" s="140" t="s">
        <v>4221</v>
      </c>
      <c r="H122" s="133"/>
      <c r="I122" s="141" t="s">
        <v>4138</v>
      </c>
      <c r="J122" s="141"/>
      <c r="K122" s="133"/>
      <c r="L122" s="133"/>
      <c r="M122" s="134"/>
      <c r="N122" s="135"/>
    </row>
    <row r="123" spans="3:14" x14ac:dyDescent="0.25">
      <c r="C123" s="139"/>
      <c r="D123" s="139"/>
      <c r="F123" s="129">
        <v>84</v>
      </c>
      <c r="G123" s="140" t="s">
        <v>4222</v>
      </c>
      <c r="H123" s="133"/>
      <c r="I123" s="141" t="s">
        <v>4138</v>
      </c>
      <c r="J123" s="141"/>
      <c r="K123" s="133"/>
      <c r="L123" s="133"/>
      <c r="M123" s="134"/>
      <c r="N123" s="135"/>
    </row>
    <row r="124" spans="3:14" x14ac:dyDescent="0.25">
      <c r="C124" s="139"/>
      <c r="D124" s="139"/>
      <c r="F124" s="129">
        <v>85</v>
      </c>
      <c r="G124" s="140" t="s">
        <v>4223</v>
      </c>
      <c r="H124" s="133"/>
      <c r="I124" s="141" t="s">
        <v>4138</v>
      </c>
      <c r="J124" s="141"/>
      <c r="K124" s="133"/>
      <c r="L124" s="133"/>
      <c r="M124" s="134"/>
      <c r="N124" s="135"/>
    </row>
    <row r="125" spans="3:14" x14ac:dyDescent="0.25">
      <c r="C125" s="139"/>
      <c r="D125" s="139"/>
      <c r="F125" s="129">
        <v>86</v>
      </c>
      <c r="G125" s="140" t="s">
        <v>4224</v>
      </c>
      <c r="H125" s="133"/>
      <c r="I125" s="141" t="s">
        <v>4138</v>
      </c>
      <c r="J125" s="141"/>
      <c r="K125" s="133"/>
      <c r="L125" s="133"/>
      <c r="M125" s="134"/>
      <c r="N125" s="135"/>
    </row>
    <row r="126" spans="3:14" x14ac:dyDescent="0.25">
      <c r="C126" s="139"/>
      <c r="D126" s="139"/>
      <c r="F126" s="129">
        <v>87</v>
      </c>
      <c r="G126" s="140" t="s">
        <v>4225</v>
      </c>
      <c r="H126" s="133"/>
      <c r="I126" s="141" t="s">
        <v>4138</v>
      </c>
      <c r="J126" s="141"/>
      <c r="K126" s="133"/>
      <c r="L126" s="133"/>
      <c r="M126" s="134"/>
      <c r="N126" s="135"/>
    </row>
    <row r="127" spans="3:14" x14ac:dyDescent="0.25">
      <c r="C127" s="139"/>
      <c r="D127" s="139"/>
      <c r="F127" s="129">
        <v>88</v>
      </c>
      <c r="G127" s="140" t="s">
        <v>4226</v>
      </c>
      <c r="H127" s="133"/>
      <c r="I127" s="141"/>
      <c r="J127" s="141" t="s">
        <v>4138</v>
      </c>
      <c r="K127" s="133" t="s">
        <v>4354</v>
      </c>
      <c r="L127" s="133"/>
      <c r="M127" s="134"/>
      <c r="N127" s="135"/>
    </row>
    <row r="128" spans="3:14" x14ac:dyDescent="0.25">
      <c r="C128" s="139"/>
      <c r="D128" s="139"/>
      <c r="F128" s="129">
        <v>89</v>
      </c>
      <c r="G128" s="140" t="s">
        <v>4227</v>
      </c>
      <c r="H128" s="133"/>
      <c r="I128" s="141" t="s">
        <v>4138</v>
      </c>
      <c r="J128" s="141"/>
      <c r="K128" s="133" t="s">
        <v>4344</v>
      </c>
      <c r="L128" s="133"/>
      <c r="M128" s="134"/>
      <c r="N128" s="135"/>
    </row>
    <row r="129" spans="3:14" x14ac:dyDescent="0.25">
      <c r="C129" s="139"/>
      <c r="D129" s="139"/>
      <c r="F129" s="129">
        <v>90</v>
      </c>
      <c r="G129" s="140" t="s">
        <v>4228</v>
      </c>
      <c r="H129" s="133"/>
      <c r="I129" s="141" t="s">
        <v>4138</v>
      </c>
      <c r="J129" s="141"/>
      <c r="K129" s="133"/>
      <c r="L129" s="133"/>
      <c r="M129" s="134"/>
      <c r="N129" s="135"/>
    </row>
    <row r="130" spans="3:14" x14ac:dyDescent="0.25">
      <c r="C130" s="139"/>
      <c r="D130" s="139"/>
      <c r="F130" s="129">
        <v>91</v>
      </c>
      <c r="G130" s="140" t="s">
        <v>4229</v>
      </c>
      <c r="H130" s="133"/>
      <c r="I130" s="141" t="s">
        <v>4138</v>
      </c>
      <c r="J130" s="141"/>
      <c r="K130" s="133"/>
      <c r="L130" s="133"/>
      <c r="M130" s="134"/>
      <c r="N130" s="135"/>
    </row>
    <row r="131" spans="3:14" x14ac:dyDescent="0.25">
      <c r="C131" s="139"/>
      <c r="D131" s="139"/>
      <c r="F131" s="129">
        <v>92</v>
      </c>
      <c r="G131" s="140" t="s">
        <v>4230</v>
      </c>
      <c r="H131" s="133"/>
      <c r="I131" s="141" t="s">
        <v>4138</v>
      </c>
      <c r="J131" s="141"/>
      <c r="K131" s="133"/>
      <c r="L131" s="133"/>
      <c r="M131" s="134"/>
      <c r="N131" s="135"/>
    </row>
    <row r="132" spans="3:14" x14ac:dyDescent="0.25">
      <c r="C132" s="139"/>
      <c r="D132" s="139"/>
      <c r="F132" s="129">
        <v>93</v>
      </c>
      <c r="G132" s="140" t="s">
        <v>4231</v>
      </c>
      <c r="H132" s="133"/>
      <c r="I132" s="141" t="s">
        <v>4138</v>
      </c>
      <c r="J132" s="141"/>
      <c r="K132" s="133"/>
      <c r="L132" s="133"/>
      <c r="M132" s="134"/>
      <c r="N132" s="135"/>
    </row>
    <row r="133" spans="3:14" x14ac:dyDescent="0.25">
      <c r="C133" s="139"/>
      <c r="D133" s="139"/>
      <c r="F133" s="129">
        <v>94</v>
      </c>
      <c r="G133" s="140" t="s">
        <v>4232</v>
      </c>
      <c r="H133" s="133"/>
      <c r="I133" s="141" t="s">
        <v>4138</v>
      </c>
      <c r="J133" s="141"/>
      <c r="K133" s="133"/>
      <c r="L133" s="133"/>
      <c r="M133" s="134"/>
      <c r="N133" s="135"/>
    </row>
    <row r="134" spans="3:14" x14ac:dyDescent="0.25">
      <c r="C134" s="139"/>
      <c r="D134" s="139"/>
      <c r="F134" s="129">
        <v>95</v>
      </c>
      <c r="G134" s="140" t="s">
        <v>4233</v>
      </c>
      <c r="H134" s="133"/>
      <c r="I134" s="141" t="s">
        <v>4138</v>
      </c>
      <c r="J134" s="141"/>
      <c r="K134" s="133"/>
      <c r="L134" s="133"/>
      <c r="M134" s="134"/>
      <c r="N134" s="135"/>
    </row>
    <row r="135" spans="3:14" x14ac:dyDescent="0.25">
      <c r="C135" s="139"/>
      <c r="D135" s="139"/>
      <c r="F135" s="129">
        <v>96</v>
      </c>
      <c r="G135" s="140" t="s">
        <v>4234</v>
      </c>
      <c r="H135" s="133"/>
      <c r="I135" s="141"/>
      <c r="J135" s="141" t="s">
        <v>4138</v>
      </c>
      <c r="K135" s="133" t="s">
        <v>4340</v>
      </c>
      <c r="L135" s="133"/>
      <c r="M135" s="134"/>
      <c r="N135" s="135"/>
    </row>
    <row r="136" spans="3:14" x14ac:dyDescent="0.25">
      <c r="C136" s="139"/>
      <c r="D136" s="139"/>
      <c r="F136" s="129">
        <v>97</v>
      </c>
      <c r="G136" s="140" t="s">
        <v>4235</v>
      </c>
      <c r="H136" s="133"/>
      <c r="I136" s="141" t="s">
        <v>4138</v>
      </c>
      <c r="J136" s="141"/>
      <c r="K136" s="133"/>
      <c r="L136" s="133"/>
      <c r="M136" s="134"/>
      <c r="N136" s="135"/>
    </row>
    <row r="137" spans="3:14" x14ac:dyDescent="0.25">
      <c r="C137" s="139"/>
      <c r="D137" s="139"/>
      <c r="F137" s="129">
        <v>98</v>
      </c>
      <c r="G137" s="140" t="s">
        <v>4236</v>
      </c>
      <c r="H137" s="133"/>
      <c r="I137" s="141" t="s">
        <v>4138</v>
      </c>
      <c r="J137" s="141"/>
      <c r="K137" s="133"/>
      <c r="L137" s="133"/>
      <c r="M137" s="134"/>
      <c r="N137" s="135"/>
    </row>
    <row r="138" spans="3:14" x14ac:dyDescent="0.25">
      <c r="C138" s="139"/>
      <c r="D138" s="139"/>
      <c r="F138" s="129">
        <v>99</v>
      </c>
      <c r="G138" s="140" t="s">
        <v>4237</v>
      </c>
      <c r="H138" s="133"/>
      <c r="I138" s="141" t="s">
        <v>4138</v>
      </c>
      <c r="J138" s="141"/>
      <c r="K138" s="133"/>
      <c r="L138" s="133"/>
      <c r="M138" s="134"/>
      <c r="N138" s="135"/>
    </row>
    <row r="139" spans="3:14" x14ac:dyDescent="0.25">
      <c r="C139" s="139"/>
      <c r="D139" s="139"/>
      <c r="F139" s="129">
        <v>100</v>
      </c>
      <c r="G139" s="140" t="s">
        <v>4238</v>
      </c>
      <c r="H139" s="133"/>
      <c r="I139" s="141" t="s">
        <v>4138</v>
      </c>
      <c r="J139" s="141"/>
      <c r="K139" s="133"/>
      <c r="L139" s="133"/>
      <c r="M139" s="134"/>
      <c r="N139" s="135"/>
    </row>
    <row r="140" spans="3:14" x14ac:dyDescent="0.25">
      <c r="F140" s="129">
        <v>101</v>
      </c>
      <c r="G140" s="140" t="s">
        <v>4239</v>
      </c>
      <c r="H140" s="133"/>
      <c r="I140" s="141" t="s">
        <v>4138</v>
      </c>
      <c r="J140" s="141"/>
      <c r="K140" s="133"/>
      <c r="L140" s="133"/>
      <c r="M140" s="134"/>
      <c r="N140" s="135"/>
    </row>
    <row r="141" spans="3:14" x14ac:dyDescent="0.25">
      <c r="F141" s="129">
        <v>102</v>
      </c>
      <c r="G141" s="140" t="s">
        <v>4240</v>
      </c>
      <c r="H141" s="133"/>
      <c r="I141" s="141" t="s">
        <v>4138</v>
      </c>
      <c r="J141" s="141"/>
      <c r="K141" s="133"/>
      <c r="L141" s="133"/>
      <c r="M141" s="134"/>
      <c r="N141" s="135"/>
    </row>
    <row r="142" spans="3:14" x14ac:dyDescent="0.25">
      <c r="F142" s="129">
        <v>103</v>
      </c>
      <c r="G142" s="140" t="s">
        <v>4241</v>
      </c>
      <c r="H142" s="133"/>
      <c r="I142" s="141" t="s">
        <v>4138</v>
      </c>
      <c r="J142" s="141"/>
      <c r="K142" s="133"/>
      <c r="L142" s="133"/>
      <c r="M142" s="134"/>
      <c r="N142" s="135"/>
    </row>
    <row r="143" spans="3:14" x14ac:dyDescent="0.25">
      <c r="F143" s="129">
        <v>104</v>
      </c>
      <c r="G143" s="140" t="s">
        <v>4242</v>
      </c>
      <c r="H143" s="133"/>
      <c r="I143" s="141" t="s">
        <v>4138</v>
      </c>
      <c r="J143" s="141"/>
      <c r="K143" s="133"/>
      <c r="L143" s="133"/>
      <c r="M143" s="134"/>
      <c r="N143" s="135"/>
    </row>
    <row r="144" spans="3:14" x14ac:dyDescent="0.25">
      <c r="F144" s="129">
        <v>105</v>
      </c>
      <c r="G144" s="140" t="s">
        <v>4243</v>
      </c>
      <c r="H144" s="133"/>
      <c r="I144" s="141" t="s">
        <v>4138</v>
      </c>
      <c r="J144" s="141"/>
      <c r="K144" s="133"/>
      <c r="L144" s="133"/>
      <c r="M144" s="134"/>
      <c r="N144" s="135"/>
    </row>
    <row r="145" spans="1:14" x14ac:dyDescent="0.25">
      <c r="F145" s="129">
        <v>106</v>
      </c>
      <c r="G145" s="140" t="s">
        <v>4244</v>
      </c>
      <c r="H145" s="133"/>
      <c r="I145" s="141" t="s">
        <v>4138</v>
      </c>
      <c r="J145" s="141"/>
      <c r="K145" s="133"/>
      <c r="L145" s="133"/>
      <c r="M145" s="134"/>
      <c r="N145" s="135"/>
    </row>
    <row r="146" spans="1:14" x14ac:dyDescent="0.25">
      <c r="F146" s="129">
        <v>107</v>
      </c>
      <c r="G146" s="140" t="s">
        <v>4245</v>
      </c>
      <c r="H146" s="133"/>
      <c r="I146" s="141"/>
      <c r="J146" s="141" t="s">
        <v>4138</v>
      </c>
      <c r="K146" s="133"/>
      <c r="L146" s="133"/>
      <c r="M146" s="134"/>
      <c r="N146" s="135"/>
    </row>
    <row r="147" spans="1:14" x14ac:dyDescent="0.25">
      <c r="F147" s="129">
        <v>108</v>
      </c>
      <c r="G147" s="140" t="s">
        <v>4247</v>
      </c>
      <c r="H147" s="133"/>
      <c r="I147" s="141" t="s">
        <v>4138</v>
      </c>
      <c r="J147" s="141"/>
      <c r="K147" s="133"/>
      <c r="L147" s="133"/>
      <c r="M147" s="134"/>
      <c r="N147" s="135"/>
    </row>
    <row r="148" spans="1:14" x14ac:dyDescent="0.25">
      <c r="F148" s="129">
        <v>109</v>
      </c>
      <c r="G148" s="140" t="s">
        <v>4248</v>
      </c>
      <c r="H148" s="133"/>
      <c r="I148" s="141" t="s">
        <v>4138</v>
      </c>
      <c r="J148" s="141"/>
      <c r="K148" s="133"/>
      <c r="L148" s="133"/>
      <c r="M148" s="134"/>
      <c r="N148" s="135"/>
    </row>
    <row r="149" spans="1:14" x14ac:dyDescent="0.25">
      <c r="F149" s="129">
        <v>110</v>
      </c>
      <c r="G149" s="140" t="s">
        <v>4249</v>
      </c>
      <c r="H149" s="133"/>
      <c r="I149" s="141" t="s">
        <v>4138</v>
      </c>
      <c r="J149" s="141"/>
      <c r="K149" s="133"/>
      <c r="L149" s="133"/>
      <c r="M149" s="134"/>
      <c r="N149" s="135"/>
    </row>
    <row r="150" spans="1:14" x14ac:dyDescent="0.25">
      <c r="F150" s="129">
        <v>111</v>
      </c>
      <c r="G150" s="140" t="s">
        <v>4250</v>
      </c>
      <c r="H150" s="133"/>
      <c r="I150" s="141" t="s">
        <v>4138</v>
      </c>
      <c r="J150" s="141"/>
      <c r="K150" s="133"/>
      <c r="L150" s="133"/>
      <c r="M150" s="134"/>
      <c r="N150" s="135"/>
    </row>
    <row r="151" spans="1:14" x14ac:dyDescent="0.25">
      <c r="F151" s="129">
        <v>112</v>
      </c>
      <c r="G151" s="140" t="s">
        <v>4251</v>
      </c>
      <c r="H151" s="133"/>
      <c r="I151" s="141" t="s">
        <v>4138</v>
      </c>
      <c r="J151" s="141"/>
      <c r="K151" s="133"/>
      <c r="L151" s="133"/>
      <c r="M151" s="134"/>
      <c r="N151" s="135"/>
    </row>
    <row r="152" spans="1:14" x14ac:dyDescent="0.25">
      <c r="F152" s="129">
        <v>113</v>
      </c>
      <c r="G152" s="140" t="s">
        <v>4252</v>
      </c>
      <c r="H152" s="133"/>
      <c r="I152" s="141" t="s">
        <v>4138</v>
      </c>
      <c r="J152" s="141"/>
      <c r="K152" s="133"/>
      <c r="L152" s="133"/>
      <c r="M152" s="134"/>
      <c r="N152" s="135"/>
    </row>
    <row r="153" spans="1:14" x14ac:dyDescent="0.25">
      <c r="F153" s="129">
        <v>114</v>
      </c>
      <c r="G153" s="140" t="s">
        <v>4253</v>
      </c>
      <c r="H153" s="133"/>
      <c r="I153" s="141"/>
      <c r="J153" s="141" t="s">
        <v>4138</v>
      </c>
      <c r="K153" s="133" t="s">
        <v>4351</v>
      </c>
      <c r="L153" s="133"/>
      <c r="M153" s="134"/>
      <c r="N153" s="135"/>
    </row>
    <row r="154" spans="1:14" x14ac:dyDescent="0.25">
      <c r="A154" s="142"/>
      <c r="B154" s="143"/>
      <c r="C154" s="143"/>
      <c r="D154" s="143"/>
      <c r="E154" s="143"/>
      <c r="F154" s="129">
        <v>115</v>
      </c>
      <c r="G154" s="140" t="s">
        <v>4254</v>
      </c>
      <c r="H154" s="133"/>
      <c r="I154" s="141" t="s">
        <v>4138</v>
      </c>
      <c r="J154" s="141"/>
      <c r="K154" s="133"/>
      <c r="L154" s="133"/>
      <c r="M154" s="134"/>
      <c r="N154" s="135"/>
    </row>
    <row r="155" spans="1:14" x14ac:dyDescent="0.25">
      <c r="A155" s="142"/>
      <c r="B155" s="144"/>
      <c r="C155" s="144"/>
      <c r="D155" s="144"/>
      <c r="E155" s="144"/>
      <c r="F155" s="129">
        <v>116</v>
      </c>
      <c r="G155" s="140" t="s">
        <v>4255</v>
      </c>
      <c r="H155" s="133"/>
      <c r="I155" s="141"/>
      <c r="J155" s="141" t="s">
        <v>4138</v>
      </c>
      <c r="K155" s="133"/>
      <c r="L155" s="133"/>
      <c r="M155" s="134"/>
      <c r="N155" s="135"/>
    </row>
    <row r="156" spans="1:14" x14ac:dyDescent="0.25">
      <c r="A156" s="142"/>
      <c r="B156" s="144" t="s">
        <v>22</v>
      </c>
      <c r="C156" s="144" t="s">
        <v>10</v>
      </c>
      <c r="D156" s="144" t="s">
        <v>12</v>
      </c>
      <c r="E156" s="144"/>
      <c r="F156" s="129">
        <v>117</v>
      </c>
      <c r="G156" s="140" t="s">
        <v>4256</v>
      </c>
      <c r="H156" s="133"/>
      <c r="I156" s="141" t="s">
        <v>4138</v>
      </c>
      <c r="J156" s="141"/>
      <c r="K156" s="133"/>
      <c r="L156" s="133"/>
      <c r="M156" s="134"/>
      <c r="N156" s="135"/>
    </row>
    <row r="157" spans="1:14" x14ac:dyDescent="0.25">
      <c r="A157" s="142"/>
      <c r="B157" s="144" t="s">
        <v>23</v>
      </c>
      <c r="C157" s="144" t="s">
        <v>11</v>
      </c>
      <c r="D157" s="144" t="s">
        <v>13</v>
      </c>
      <c r="E157" s="144"/>
      <c r="F157" s="129">
        <v>118</v>
      </c>
      <c r="G157" s="140" t="s">
        <v>4257</v>
      </c>
      <c r="H157" s="133"/>
      <c r="I157" s="141" t="s">
        <v>4138</v>
      </c>
      <c r="J157" s="141"/>
      <c r="K157" s="133"/>
      <c r="L157" s="133"/>
      <c r="M157" s="134"/>
      <c r="N157" s="135"/>
    </row>
    <row r="158" spans="1:14" x14ac:dyDescent="0.25">
      <c r="A158" s="142"/>
      <c r="B158" s="144" t="s">
        <v>24</v>
      </c>
      <c r="C158" s="144" t="s">
        <v>2218</v>
      </c>
      <c r="D158" s="144" t="s">
        <v>14</v>
      </c>
      <c r="E158" s="144"/>
      <c r="F158" s="129">
        <v>119</v>
      </c>
      <c r="G158" s="140" t="s">
        <v>4258</v>
      </c>
      <c r="H158" s="133"/>
      <c r="I158" s="141"/>
      <c r="J158" s="141" t="s">
        <v>4138</v>
      </c>
      <c r="K158" s="133"/>
      <c r="L158" s="133"/>
      <c r="M158" s="134"/>
      <c r="N158" s="135"/>
    </row>
    <row r="159" spans="1:14" x14ac:dyDescent="0.25">
      <c r="A159" s="142"/>
      <c r="B159" s="144"/>
      <c r="C159" s="144"/>
      <c r="D159" s="144"/>
      <c r="E159" s="144"/>
      <c r="F159" s="129">
        <v>120</v>
      </c>
      <c r="G159" s="140" t="s">
        <v>4259</v>
      </c>
      <c r="H159" s="133"/>
      <c r="I159" s="141" t="s">
        <v>4138</v>
      </c>
      <c r="J159" s="141"/>
      <c r="K159" s="133"/>
      <c r="L159" s="133"/>
      <c r="M159" s="134"/>
      <c r="N159" s="135"/>
    </row>
    <row r="160" spans="1:14" x14ac:dyDescent="0.25">
      <c r="A160" s="142"/>
      <c r="B160" s="144"/>
      <c r="C160" s="144"/>
      <c r="D160" s="144"/>
      <c r="E160" s="144"/>
      <c r="F160" s="129">
        <v>121</v>
      </c>
      <c r="G160" s="140" t="s">
        <v>4260</v>
      </c>
      <c r="H160" s="133"/>
      <c r="I160" s="141" t="s">
        <v>4138</v>
      </c>
      <c r="J160" s="141"/>
      <c r="K160" s="133"/>
      <c r="L160" s="133"/>
      <c r="M160" s="134"/>
      <c r="N160" s="135"/>
    </row>
    <row r="161" spans="1:14" x14ac:dyDescent="0.25">
      <c r="A161" s="142"/>
      <c r="B161" s="144"/>
      <c r="C161" s="144"/>
      <c r="D161" s="144"/>
      <c r="E161" s="144"/>
      <c r="F161" s="129">
        <v>122</v>
      </c>
      <c r="G161" s="140" t="s">
        <v>4261</v>
      </c>
      <c r="H161" s="133"/>
      <c r="I161" s="141" t="s">
        <v>4138</v>
      </c>
      <c r="J161" s="141"/>
      <c r="K161" s="133"/>
      <c r="L161" s="133"/>
      <c r="M161" s="134"/>
      <c r="N161" s="135"/>
    </row>
    <row r="162" spans="1:14" x14ac:dyDescent="0.25">
      <c r="A162" s="142"/>
      <c r="B162" s="144"/>
      <c r="C162" s="144" t="s">
        <v>18</v>
      </c>
      <c r="D162" s="144"/>
      <c r="E162" s="144"/>
      <c r="F162" s="129">
        <v>123</v>
      </c>
      <c r="G162" s="140" t="s">
        <v>4262</v>
      </c>
      <c r="H162" s="133"/>
      <c r="I162" s="141" t="s">
        <v>4138</v>
      </c>
      <c r="J162" s="141"/>
      <c r="K162" s="133"/>
      <c r="L162" s="133"/>
      <c r="M162" s="134"/>
      <c r="N162" s="135"/>
    </row>
    <row r="163" spans="1:14" x14ac:dyDescent="0.25">
      <c r="A163" s="142"/>
      <c r="B163" s="144"/>
      <c r="C163" s="144" t="s">
        <v>19</v>
      </c>
      <c r="D163" s="144"/>
      <c r="E163" s="144"/>
      <c r="F163" s="129">
        <v>124</v>
      </c>
      <c r="G163" s="140" t="s">
        <v>4263</v>
      </c>
      <c r="H163" s="133"/>
      <c r="I163" s="141" t="s">
        <v>4138</v>
      </c>
      <c r="J163" s="141"/>
      <c r="K163" s="133"/>
      <c r="L163" s="133"/>
      <c r="M163" s="134"/>
      <c r="N163" s="135"/>
    </row>
    <row r="164" spans="1:14" x14ac:dyDescent="0.25">
      <c r="A164" s="142"/>
      <c r="B164" s="144"/>
      <c r="C164" s="144" t="s">
        <v>20</v>
      </c>
      <c r="D164" s="144"/>
      <c r="E164" s="144"/>
      <c r="F164" s="129">
        <v>125</v>
      </c>
      <c r="G164" s="140" t="s">
        <v>4264</v>
      </c>
      <c r="H164" s="133"/>
      <c r="I164" s="141" t="s">
        <v>4138</v>
      </c>
      <c r="J164" s="141"/>
      <c r="K164" s="133"/>
      <c r="L164" s="133"/>
      <c r="M164" s="134"/>
      <c r="N164" s="135"/>
    </row>
    <row r="165" spans="1:14" x14ac:dyDescent="0.25">
      <c r="A165" s="142"/>
      <c r="B165" s="144"/>
      <c r="C165" s="144" t="s">
        <v>2213</v>
      </c>
      <c r="D165" s="144"/>
      <c r="E165" s="144"/>
      <c r="F165" s="129">
        <v>126</v>
      </c>
      <c r="G165" s="140" t="s">
        <v>4265</v>
      </c>
      <c r="H165" s="133"/>
      <c r="I165" s="141" t="s">
        <v>4138</v>
      </c>
      <c r="J165" s="141"/>
      <c r="K165" s="133"/>
      <c r="L165" s="133"/>
      <c r="M165" s="134"/>
      <c r="N165" s="135"/>
    </row>
    <row r="166" spans="1:14" x14ac:dyDescent="0.25">
      <c r="F166" s="129">
        <v>127</v>
      </c>
      <c r="G166" s="140" t="s">
        <v>4266</v>
      </c>
      <c r="H166" s="133"/>
      <c r="I166" s="141" t="s">
        <v>4138</v>
      </c>
      <c r="J166" s="141"/>
      <c r="K166" s="133" t="s">
        <v>4367</v>
      </c>
      <c r="L166" s="133"/>
      <c r="M166" s="134"/>
      <c r="N166" s="135"/>
    </row>
    <row r="167" spans="1:14" x14ac:dyDescent="0.25">
      <c r="F167" s="129">
        <v>128</v>
      </c>
      <c r="G167" s="140" t="s">
        <v>4267</v>
      </c>
      <c r="H167" s="133"/>
      <c r="I167" s="141" t="s">
        <v>4138</v>
      </c>
      <c r="J167" s="141"/>
      <c r="K167" s="133"/>
      <c r="L167" s="133"/>
      <c r="M167" s="134"/>
      <c r="N167" s="135"/>
    </row>
    <row r="168" spans="1:14" x14ac:dyDescent="0.25">
      <c r="F168" s="129">
        <v>129</v>
      </c>
      <c r="G168" s="140" t="s">
        <v>4268</v>
      </c>
      <c r="H168" s="133"/>
      <c r="I168" s="141" t="s">
        <v>4138</v>
      </c>
      <c r="J168" s="141"/>
      <c r="K168" s="133"/>
      <c r="L168" s="133"/>
      <c r="M168" s="134"/>
      <c r="N168" s="135"/>
    </row>
    <row r="169" spans="1:14" x14ac:dyDescent="0.25">
      <c r="F169" s="129">
        <v>130</v>
      </c>
      <c r="G169" s="140" t="s">
        <v>4269</v>
      </c>
      <c r="H169" s="133"/>
      <c r="I169" s="141" t="s">
        <v>4138</v>
      </c>
      <c r="J169" s="141"/>
      <c r="K169" s="133"/>
      <c r="L169" s="133"/>
      <c r="M169" s="134"/>
      <c r="N169" s="135"/>
    </row>
    <row r="170" spans="1:14" x14ac:dyDescent="0.25">
      <c r="F170" s="129">
        <v>131</v>
      </c>
      <c r="G170" s="140" t="s">
        <v>4270</v>
      </c>
      <c r="H170" s="133"/>
      <c r="I170" s="141" t="s">
        <v>4138</v>
      </c>
      <c r="J170" s="141"/>
      <c r="K170" s="133"/>
      <c r="L170" s="133"/>
      <c r="M170" s="134"/>
      <c r="N170" s="135"/>
    </row>
    <row r="171" spans="1:14" x14ac:dyDescent="0.25">
      <c r="F171" s="129">
        <v>132</v>
      </c>
      <c r="G171" s="140" t="s">
        <v>4271</v>
      </c>
      <c r="H171" s="133"/>
      <c r="I171" s="141"/>
      <c r="J171" s="141" t="s">
        <v>4138</v>
      </c>
      <c r="K171" s="133" t="s">
        <v>4352</v>
      </c>
      <c r="L171" s="133"/>
      <c r="M171" s="134"/>
      <c r="N171" s="135"/>
    </row>
    <row r="172" spans="1:14" x14ac:dyDescent="0.25">
      <c r="F172" s="129">
        <v>133</v>
      </c>
      <c r="G172" s="140" t="s">
        <v>4272</v>
      </c>
      <c r="H172" s="133"/>
      <c r="I172" s="141" t="s">
        <v>4138</v>
      </c>
      <c r="J172" s="141"/>
      <c r="K172" s="133"/>
      <c r="L172" s="133"/>
      <c r="M172" s="134"/>
      <c r="N172" s="135"/>
    </row>
    <row r="173" spans="1:14" x14ac:dyDescent="0.25">
      <c r="F173" s="129">
        <v>134</v>
      </c>
      <c r="G173" s="140" t="s">
        <v>4273</v>
      </c>
      <c r="H173" s="133"/>
      <c r="I173" s="141" t="s">
        <v>4138</v>
      </c>
      <c r="J173" s="141"/>
      <c r="K173" s="133" t="s">
        <v>4353</v>
      </c>
      <c r="L173" s="133"/>
      <c r="M173" s="134"/>
      <c r="N173" s="135"/>
    </row>
    <row r="174" spans="1:14" x14ac:dyDescent="0.25">
      <c r="F174" s="129">
        <v>135</v>
      </c>
      <c r="G174" s="140" t="s">
        <v>4274</v>
      </c>
      <c r="H174" s="133"/>
      <c r="I174" s="141" t="s">
        <v>4138</v>
      </c>
      <c r="J174" s="141"/>
      <c r="K174" s="133"/>
      <c r="L174" s="133"/>
      <c r="M174" s="134"/>
      <c r="N174" s="135"/>
    </row>
    <row r="175" spans="1:14" x14ac:dyDescent="0.25">
      <c r="F175" s="129">
        <v>136</v>
      </c>
      <c r="G175" s="140" t="s">
        <v>4275</v>
      </c>
      <c r="H175" s="133"/>
      <c r="I175" s="141" t="s">
        <v>4138</v>
      </c>
      <c r="J175" s="141"/>
      <c r="K175" s="133"/>
      <c r="L175" s="133"/>
      <c r="M175" s="134"/>
      <c r="N175" s="135"/>
    </row>
    <row r="176" spans="1:14" x14ac:dyDescent="0.25">
      <c r="F176" s="129">
        <v>137</v>
      </c>
      <c r="G176" s="140" t="s">
        <v>4276</v>
      </c>
      <c r="H176" s="133"/>
      <c r="I176" s="141" t="s">
        <v>4138</v>
      </c>
      <c r="J176" s="141"/>
      <c r="K176" s="133" t="s">
        <v>4354</v>
      </c>
      <c r="L176" s="133"/>
      <c r="M176" s="134"/>
      <c r="N176" s="135"/>
    </row>
    <row r="177" spans="6:14" x14ac:dyDescent="0.25">
      <c r="F177" s="129">
        <v>138</v>
      </c>
      <c r="G177" s="140" t="s">
        <v>4277</v>
      </c>
      <c r="H177" s="133"/>
      <c r="I177" s="141" t="s">
        <v>4138</v>
      </c>
      <c r="J177" s="141"/>
      <c r="K177" s="133"/>
      <c r="L177" s="133"/>
      <c r="M177" s="134"/>
      <c r="N177" s="135"/>
    </row>
    <row r="178" spans="6:14" x14ac:dyDescent="0.25">
      <c r="F178" s="129">
        <v>139</v>
      </c>
      <c r="G178" s="140" t="s">
        <v>4278</v>
      </c>
      <c r="H178" s="133"/>
      <c r="I178" s="141" t="s">
        <v>4138</v>
      </c>
      <c r="J178" s="141"/>
      <c r="K178" s="133"/>
      <c r="L178" s="133"/>
      <c r="M178" s="134"/>
      <c r="N178" s="135"/>
    </row>
    <row r="179" spans="6:14" x14ac:dyDescent="0.25">
      <c r="F179" s="129">
        <v>140</v>
      </c>
      <c r="G179" s="140" t="s">
        <v>4279</v>
      </c>
      <c r="H179" s="133"/>
      <c r="I179" s="141" t="s">
        <v>4138</v>
      </c>
      <c r="J179" s="141"/>
      <c r="K179" s="133"/>
      <c r="L179" s="133"/>
      <c r="M179" s="134"/>
      <c r="N179" s="135"/>
    </row>
    <row r="180" spans="6:14" x14ac:dyDescent="0.25">
      <c r="F180" s="129">
        <v>141</v>
      </c>
      <c r="G180" s="140" t="s">
        <v>4280</v>
      </c>
      <c r="H180" s="133"/>
      <c r="I180" s="141" t="s">
        <v>4138</v>
      </c>
      <c r="J180" s="141"/>
      <c r="K180" s="133"/>
      <c r="L180" s="133"/>
      <c r="M180" s="134"/>
      <c r="N180" s="135"/>
    </row>
    <row r="181" spans="6:14" x14ac:dyDescent="0.25">
      <c r="F181" s="129">
        <v>142</v>
      </c>
      <c r="G181" s="140" t="s">
        <v>4281</v>
      </c>
      <c r="H181" s="133"/>
      <c r="I181" s="141" t="s">
        <v>4138</v>
      </c>
      <c r="J181" s="141"/>
      <c r="K181" s="133"/>
      <c r="L181" s="133"/>
      <c r="M181" s="134"/>
      <c r="N181" s="135"/>
    </row>
    <row r="182" spans="6:14" x14ac:dyDescent="0.25">
      <c r="F182" s="129">
        <v>143</v>
      </c>
      <c r="G182" s="140" t="s">
        <v>4282</v>
      </c>
      <c r="H182" s="133"/>
      <c r="I182" s="141" t="s">
        <v>4138</v>
      </c>
      <c r="J182" s="141"/>
      <c r="K182" s="133"/>
      <c r="L182" s="133"/>
      <c r="M182" s="134"/>
      <c r="N182" s="135"/>
    </row>
    <row r="183" spans="6:14" x14ac:dyDescent="0.25">
      <c r="F183" s="129">
        <v>144</v>
      </c>
      <c r="G183" s="140" t="s">
        <v>4283</v>
      </c>
      <c r="H183" s="133"/>
      <c r="I183" s="141" t="s">
        <v>4138</v>
      </c>
      <c r="J183" s="141"/>
      <c r="K183" s="133"/>
      <c r="L183" s="133"/>
      <c r="M183" s="134"/>
      <c r="N183" s="135"/>
    </row>
    <row r="184" spans="6:14" x14ac:dyDescent="0.25">
      <c r="F184" s="129">
        <v>145</v>
      </c>
      <c r="G184" s="130" t="s">
        <v>4284</v>
      </c>
      <c r="H184" s="133"/>
      <c r="I184" s="131" t="s">
        <v>4138</v>
      </c>
      <c r="J184" s="131"/>
      <c r="K184" s="133"/>
      <c r="L184" s="133"/>
      <c r="M184" s="134"/>
      <c r="N184" s="135"/>
    </row>
    <row r="185" spans="6:14" x14ac:dyDescent="0.25">
      <c r="F185" s="129">
        <v>146</v>
      </c>
      <c r="G185" s="130" t="s">
        <v>4285</v>
      </c>
      <c r="H185" s="133"/>
      <c r="I185" s="131" t="s">
        <v>4138</v>
      </c>
      <c r="J185" s="131"/>
      <c r="K185" s="133"/>
      <c r="L185" s="133"/>
      <c r="M185" s="134"/>
      <c r="N185" s="135"/>
    </row>
    <row r="186" spans="6:14" x14ac:dyDescent="0.25">
      <c r="F186" s="129">
        <v>147</v>
      </c>
      <c r="G186" s="130" t="s">
        <v>4286</v>
      </c>
      <c r="H186" s="133"/>
      <c r="I186" s="131" t="s">
        <v>4138</v>
      </c>
      <c r="J186" s="131"/>
      <c r="K186" s="133"/>
      <c r="L186" s="133"/>
      <c r="M186" s="134"/>
      <c r="N186" s="135"/>
    </row>
    <row r="187" spans="6:14" x14ac:dyDescent="0.25">
      <c r="F187" s="129">
        <v>148</v>
      </c>
      <c r="G187" s="130" t="s">
        <v>4287</v>
      </c>
      <c r="H187" s="133"/>
      <c r="I187" s="131" t="s">
        <v>4138</v>
      </c>
      <c r="J187" s="131"/>
      <c r="K187" s="133"/>
      <c r="L187" s="133"/>
      <c r="M187" s="134"/>
      <c r="N187" s="135"/>
    </row>
    <row r="188" spans="6:14" x14ac:dyDescent="0.25">
      <c r="F188" s="129">
        <v>149</v>
      </c>
      <c r="G188" s="130" t="s">
        <v>4288</v>
      </c>
      <c r="H188" s="133"/>
      <c r="I188" s="131" t="s">
        <v>4138</v>
      </c>
      <c r="J188" s="131"/>
      <c r="K188" s="133"/>
      <c r="L188" s="133"/>
      <c r="M188" s="134"/>
      <c r="N188" s="135"/>
    </row>
    <row r="189" spans="6:14" x14ac:dyDescent="0.25">
      <c r="F189" s="129">
        <v>150</v>
      </c>
      <c r="G189" s="130" t="s">
        <v>4289</v>
      </c>
      <c r="H189" s="133"/>
      <c r="I189" s="131" t="s">
        <v>4138</v>
      </c>
      <c r="J189" s="131"/>
      <c r="K189" s="133"/>
      <c r="L189" s="133"/>
      <c r="M189" s="134"/>
      <c r="N189" s="135"/>
    </row>
    <row r="190" spans="6:14" x14ac:dyDescent="0.25">
      <c r="F190" s="129">
        <v>151</v>
      </c>
      <c r="G190" s="130" t="s">
        <v>4290</v>
      </c>
      <c r="H190" s="133"/>
      <c r="I190" s="131" t="s">
        <v>4138</v>
      </c>
      <c r="J190" s="131"/>
      <c r="K190" s="133"/>
      <c r="L190" s="133"/>
      <c r="M190" s="134"/>
      <c r="N190" s="135"/>
    </row>
    <row r="191" spans="6:14" x14ac:dyDescent="0.25">
      <c r="F191" s="129">
        <v>152</v>
      </c>
      <c r="G191" s="130" t="s">
        <v>4291</v>
      </c>
      <c r="H191" s="133"/>
      <c r="I191" s="131" t="s">
        <v>4138</v>
      </c>
      <c r="J191" s="131"/>
      <c r="K191" s="133"/>
      <c r="L191" s="133"/>
      <c r="M191" s="134"/>
      <c r="N191" s="135"/>
    </row>
    <row r="192" spans="6:14" x14ac:dyDescent="0.25">
      <c r="F192" s="129">
        <v>153</v>
      </c>
      <c r="G192" s="130" t="s">
        <v>4292</v>
      </c>
      <c r="H192" s="133"/>
      <c r="I192" s="131" t="s">
        <v>4138</v>
      </c>
      <c r="J192" s="131"/>
      <c r="K192" s="133"/>
      <c r="L192" s="133"/>
      <c r="M192" s="134"/>
      <c r="N192" s="135"/>
    </row>
    <row r="193" spans="6:14" x14ac:dyDescent="0.25">
      <c r="F193" s="129">
        <v>154</v>
      </c>
      <c r="G193" s="130" t="s">
        <v>4293</v>
      </c>
      <c r="H193" s="133"/>
      <c r="I193" s="131" t="s">
        <v>4138</v>
      </c>
      <c r="J193" s="131"/>
      <c r="K193" s="133"/>
      <c r="L193" s="133"/>
      <c r="M193" s="134"/>
      <c r="N193" s="135"/>
    </row>
    <row r="194" spans="6:14" x14ac:dyDescent="0.25">
      <c r="F194" s="129">
        <v>155</v>
      </c>
      <c r="G194" s="130" t="s">
        <v>4294</v>
      </c>
      <c r="H194" s="133"/>
      <c r="I194" s="131" t="s">
        <v>4138</v>
      </c>
      <c r="J194" s="131"/>
      <c r="K194" s="133"/>
      <c r="L194" s="133"/>
      <c r="M194" s="134"/>
      <c r="N194" s="135"/>
    </row>
    <row r="195" spans="6:14" x14ac:dyDescent="0.25">
      <c r="F195" s="129">
        <v>156</v>
      </c>
      <c r="G195" s="130" t="s">
        <v>4295</v>
      </c>
      <c r="H195" s="133"/>
      <c r="I195" s="131" t="s">
        <v>4138</v>
      </c>
      <c r="J195" s="131"/>
      <c r="K195" s="133"/>
      <c r="L195" s="133"/>
      <c r="M195" s="134"/>
      <c r="N195" s="135"/>
    </row>
    <row r="196" spans="6:14" x14ac:dyDescent="0.25">
      <c r="F196" s="129">
        <v>157</v>
      </c>
      <c r="G196" s="130" t="s">
        <v>4296</v>
      </c>
      <c r="H196" s="133"/>
      <c r="I196" s="131" t="s">
        <v>4138</v>
      </c>
      <c r="J196" s="131"/>
      <c r="K196" s="133"/>
      <c r="L196" s="133"/>
      <c r="M196" s="134"/>
      <c r="N196" s="135"/>
    </row>
    <row r="197" spans="6:14" x14ac:dyDescent="0.25">
      <c r="F197" s="129">
        <v>158</v>
      </c>
      <c r="G197" s="130" t="s">
        <v>4297</v>
      </c>
      <c r="H197" s="133"/>
      <c r="I197" s="131" t="s">
        <v>4138</v>
      </c>
      <c r="J197" s="131"/>
      <c r="K197" s="133" t="s">
        <v>4355</v>
      </c>
      <c r="L197" s="133"/>
      <c r="M197" s="134"/>
      <c r="N197" s="135"/>
    </row>
    <row r="198" spans="6:14" x14ac:dyDescent="0.25">
      <c r="F198" s="129">
        <v>159</v>
      </c>
      <c r="G198" s="130" t="s">
        <v>4298</v>
      </c>
      <c r="H198" s="133"/>
      <c r="I198" s="131" t="s">
        <v>4138</v>
      </c>
      <c r="J198" s="131"/>
      <c r="K198" s="133"/>
      <c r="L198" s="133"/>
      <c r="M198" s="134"/>
      <c r="N198" s="135"/>
    </row>
    <row r="199" spans="6:14" x14ac:dyDescent="0.25">
      <c r="F199" s="129">
        <v>160</v>
      </c>
      <c r="G199" s="130" t="s">
        <v>4299</v>
      </c>
      <c r="H199" s="133"/>
      <c r="I199" s="131" t="s">
        <v>4138</v>
      </c>
      <c r="J199" s="131"/>
      <c r="K199" s="133"/>
      <c r="L199" s="133"/>
      <c r="M199" s="134"/>
      <c r="N199" s="135"/>
    </row>
    <row r="200" spans="6:14" x14ac:dyDescent="0.25">
      <c r="F200" s="129">
        <v>161</v>
      </c>
      <c r="G200" s="130" t="s">
        <v>4300</v>
      </c>
      <c r="H200" s="133"/>
      <c r="I200" s="131" t="s">
        <v>4138</v>
      </c>
      <c r="J200" s="131"/>
      <c r="K200" s="133"/>
      <c r="L200" s="133"/>
      <c r="M200" s="134"/>
      <c r="N200" s="135"/>
    </row>
    <row r="201" spans="6:14" x14ac:dyDescent="0.25">
      <c r="F201" s="129">
        <v>162</v>
      </c>
      <c r="G201" s="130" t="s">
        <v>4301</v>
      </c>
      <c r="H201" s="133"/>
      <c r="I201" s="131" t="s">
        <v>4138</v>
      </c>
      <c r="J201" s="131"/>
      <c r="K201" s="133" t="s">
        <v>4356</v>
      </c>
      <c r="L201" s="133"/>
      <c r="M201" s="134"/>
      <c r="N201" s="135"/>
    </row>
    <row r="202" spans="6:14" x14ac:dyDescent="0.25">
      <c r="F202" s="129">
        <v>163</v>
      </c>
      <c r="G202" s="130" t="s">
        <v>4302</v>
      </c>
      <c r="H202" s="133"/>
      <c r="I202" s="131" t="s">
        <v>4138</v>
      </c>
      <c r="J202" s="131"/>
      <c r="K202" s="133"/>
      <c r="L202" s="133"/>
      <c r="M202" s="134"/>
      <c r="N202" s="135"/>
    </row>
    <row r="203" spans="6:14" x14ac:dyDescent="0.25">
      <c r="F203" s="129">
        <v>164</v>
      </c>
      <c r="G203" s="140" t="s">
        <v>4303</v>
      </c>
      <c r="H203" s="133"/>
      <c r="I203" s="141" t="s">
        <v>4138</v>
      </c>
      <c r="J203" s="141"/>
      <c r="K203" s="133"/>
      <c r="L203" s="133"/>
      <c r="M203" s="134"/>
      <c r="N203" s="135"/>
    </row>
    <row r="204" spans="6:14" x14ac:dyDescent="0.25">
      <c r="F204" s="129">
        <v>165</v>
      </c>
      <c r="G204" s="140" t="s">
        <v>4304</v>
      </c>
      <c r="H204" s="133"/>
      <c r="I204" s="141" t="s">
        <v>4138</v>
      </c>
      <c r="J204" s="141"/>
      <c r="K204" s="133"/>
      <c r="L204" s="133"/>
      <c r="M204" s="134"/>
      <c r="N204" s="135"/>
    </row>
    <row r="205" spans="6:14" x14ac:dyDescent="0.25">
      <c r="F205" s="129">
        <v>166</v>
      </c>
      <c r="G205" s="140" t="s">
        <v>4305</v>
      </c>
      <c r="H205" s="133"/>
      <c r="I205" s="141" t="s">
        <v>4138</v>
      </c>
      <c r="J205" s="141"/>
      <c r="K205" s="133"/>
      <c r="L205" s="133"/>
      <c r="M205" s="134"/>
      <c r="N205" s="135"/>
    </row>
    <row r="206" spans="6:14" x14ac:dyDescent="0.25">
      <c r="F206" s="129">
        <v>167</v>
      </c>
      <c r="G206" s="140" t="s">
        <v>4306</v>
      </c>
      <c r="H206" s="133"/>
      <c r="I206" s="141" t="s">
        <v>4138</v>
      </c>
      <c r="J206" s="141"/>
      <c r="K206" s="133"/>
      <c r="L206" s="133"/>
      <c r="M206" s="134"/>
      <c r="N206" s="135"/>
    </row>
    <row r="207" spans="6:14" x14ac:dyDescent="0.25">
      <c r="F207" s="129">
        <v>168</v>
      </c>
      <c r="G207" s="140" t="s">
        <v>4307</v>
      </c>
      <c r="H207" s="133"/>
      <c r="I207" s="141" t="s">
        <v>4138</v>
      </c>
      <c r="J207" s="141"/>
      <c r="K207" s="133"/>
      <c r="L207" s="133"/>
      <c r="M207" s="134"/>
      <c r="N207" s="135"/>
    </row>
    <row r="208" spans="6:14" x14ac:dyDescent="0.25">
      <c r="F208" s="129">
        <v>169</v>
      </c>
      <c r="G208" s="140" t="s">
        <v>4308</v>
      </c>
      <c r="H208" s="133"/>
      <c r="I208" s="141"/>
      <c r="J208" s="141" t="s">
        <v>4138</v>
      </c>
      <c r="K208" s="133"/>
      <c r="L208" s="133"/>
      <c r="M208" s="134"/>
      <c r="N208" s="135"/>
    </row>
    <row r="209" spans="6:14" x14ac:dyDescent="0.25">
      <c r="F209" s="129">
        <v>170</v>
      </c>
      <c r="G209" s="140" t="s">
        <v>4309</v>
      </c>
      <c r="H209" s="133"/>
      <c r="I209" s="141" t="s">
        <v>4138</v>
      </c>
      <c r="J209" s="141"/>
      <c r="K209" s="133"/>
      <c r="L209" s="133"/>
      <c r="M209" s="134"/>
      <c r="N209" s="135"/>
    </row>
    <row r="210" spans="6:14" x14ac:dyDescent="0.25">
      <c r="F210" s="129">
        <v>171</v>
      </c>
      <c r="G210" s="140" t="s">
        <v>4310</v>
      </c>
      <c r="H210" s="133"/>
      <c r="I210" s="141" t="s">
        <v>4138</v>
      </c>
      <c r="J210" s="141"/>
      <c r="K210" s="133"/>
      <c r="L210" s="133"/>
      <c r="M210" s="134"/>
      <c r="N210" s="135"/>
    </row>
    <row r="211" spans="6:14" x14ac:dyDescent="0.25">
      <c r="F211" s="129">
        <v>172</v>
      </c>
      <c r="G211" s="140" t="s">
        <v>4311</v>
      </c>
      <c r="H211" s="133"/>
      <c r="I211" s="141" t="s">
        <v>4138</v>
      </c>
      <c r="J211" s="141"/>
      <c r="K211" s="133"/>
      <c r="L211" s="133"/>
      <c r="M211" s="134"/>
      <c r="N211" s="135"/>
    </row>
    <row r="212" spans="6:14" x14ac:dyDescent="0.25">
      <c r="F212" s="129">
        <v>173</v>
      </c>
      <c r="G212" s="140" t="s">
        <v>4312</v>
      </c>
      <c r="H212" s="133"/>
      <c r="I212" s="141" t="s">
        <v>4138</v>
      </c>
      <c r="J212" s="141"/>
      <c r="K212" s="133" t="s">
        <v>4368</v>
      </c>
      <c r="L212" s="133"/>
      <c r="M212" s="134"/>
      <c r="N212" s="135"/>
    </row>
    <row r="213" spans="6:14" x14ac:dyDescent="0.25">
      <c r="F213" s="129">
        <v>174</v>
      </c>
      <c r="G213" s="140" t="s">
        <v>4313</v>
      </c>
      <c r="H213" s="133"/>
      <c r="I213" s="141" t="s">
        <v>4138</v>
      </c>
      <c r="J213" s="141"/>
      <c r="K213" s="133"/>
      <c r="L213" s="133"/>
      <c r="M213" s="134"/>
      <c r="N213" s="135"/>
    </row>
    <row r="214" spans="6:14" x14ac:dyDescent="0.25">
      <c r="F214" s="129">
        <v>175</v>
      </c>
      <c r="G214" s="140" t="s">
        <v>4314</v>
      </c>
      <c r="H214" s="133"/>
      <c r="I214" s="141" t="s">
        <v>4138</v>
      </c>
      <c r="J214" s="141"/>
      <c r="K214" s="133"/>
      <c r="L214" s="133"/>
      <c r="M214" s="134"/>
      <c r="N214" s="135"/>
    </row>
    <row r="215" spans="6:14" x14ac:dyDescent="0.25">
      <c r="F215" s="129">
        <v>176</v>
      </c>
      <c r="G215" s="140" t="s">
        <v>4315</v>
      </c>
      <c r="H215" s="133"/>
      <c r="I215" s="141" t="s">
        <v>4138</v>
      </c>
      <c r="J215" s="141"/>
      <c r="K215" s="133"/>
      <c r="L215" s="133"/>
      <c r="M215" s="134"/>
      <c r="N215" s="135"/>
    </row>
    <row r="216" spans="6:14" x14ac:dyDescent="0.25">
      <c r="F216" s="129">
        <v>177</v>
      </c>
      <c r="G216" s="140" t="s">
        <v>4316</v>
      </c>
      <c r="H216" s="133"/>
      <c r="I216" s="141" t="s">
        <v>4138</v>
      </c>
      <c r="J216" s="141"/>
      <c r="K216" s="133"/>
      <c r="L216" s="133"/>
      <c r="M216" s="134"/>
      <c r="N216" s="135"/>
    </row>
    <row r="217" spans="6:14" x14ac:dyDescent="0.25">
      <c r="F217" s="129">
        <v>178</v>
      </c>
      <c r="G217" s="140" t="s">
        <v>4317</v>
      </c>
      <c r="H217" s="133"/>
      <c r="I217" s="141" t="s">
        <v>4138</v>
      </c>
      <c r="J217" s="141"/>
      <c r="K217" s="133"/>
      <c r="L217" s="133"/>
      <c r="M217" s="134"/>
      <c r="N217" s="135"/>
    </row>
    <row r="218" spans="6:14" x14ac:dyDescent="0.25">
      <c r="F218" s="129">
        <v>179</v>
      </c>
      <c r="G218" s="140" t="s">
        <v>4318</v>
      </c>
      <c r="H218" s="133"/>
      <c r="I218" s="141"/>
      <c r="J218" s="141" t="s">
        <v>4138</v>
      </c>
      <c r="K218" s="133"/>
      <c r="L218" s="133"/>
      <c r="M218" s="134"/>
      <c r="N218" s="135"/>
    </row>
    <row r="219" spans="6:14" x14ac:dyDescent="0.25">
      <c r="F219" s="129">
        <v>180</v>
      </c>
      <c r="G219" s="140" t="s">
        <v>4319</v>
      </c>
      <c r="H219" s="133"/>
      <c r="I219" s="141"/>
      <c r="J219" s="141" t="s">
        <v>4138</v>
      </c>
      <c r="K219" s="133"/>
      <c r="L219" s="133"/>
      <c r="M219" s="134"/>
      <c r="N219" s="135"/>
    </row>
    <row r="220" spans="6:14" x14ac:dyDescent="0.25">
      <c r="F220" s="129">
        <v>181</v>
      </c>
      <c r="G220" s="140" t="s">
        <v>4320</v>
      </c>
      <c r="H220" s="133"/>
      <c r="I220" s="141" t="s">
        <v>4138</v>
      </c>
      <c r="J220" s="141"/>
      <c r="K220" s="133"/>
      <c r="L220" s="133"/>
      <c r="M220" s="134"/>
      <c r="N220" s="135"/>
    </row>
    <row r="221" spans="6:14" x14ac:dyDescent="0.25">
      <c r="F221" s="129">
        <v>182</v>
      </c>
      <c r="G221" s="140" t="s">
        <v>4321</v>
      </c>
      <c r="H221" s="133"/>
      <c r="I221" s="141" t="s">
        <v>4138</v>
      </c>
      <c r="J221" s="141"/>
      <c r="K221" s="133"/>
      <c r="L221" s="133"/>
      <c r="M221" s="134"/>
      <c r="N221" s="135"/>
    </row>
    <row r="222" spans="6:14" x14ac:dyDescent="0.25">
      <c r="F222" s="129">
        <v>183</v>
      </c>
      <c r="G222" s="140" t="s">
        <v>4322</v>
      </c>
      <c r="H222" s="133"/>
      <c r="I222" s="141"/>
      <c r="J222" s="141" t="s">
        <v>4138</v>
      </c>
      <c r="K222" s="133" t="s">
        <v>4352</v>
      </c>
      <c r="L222" s="133"/>
      <c r="M222" s="134"/>
      <c r="N222" s="135"/>
    </row>
    <row r="223" spans="6:14" x14ac:dyDescent="0.25">
      <c r="F223" s="129">
        <v>184</v>
      </c>
      <c r="G223" s="140" t="s">
        <v>4323</v>
      </c>
      <c r="H223" s="133"/>
      <c r="I223" s="141"/>
      <c r="J223" s="141" t="s">
        <v>4138</v>
      </c>
      <c r="K223" s="133"/>
      <c r="L223" s="133"/>
      <c r="M223" s="134"/>
      <c r="N223" s="135"/>
    </row>
    <row r="224" spans="6:14" x14ac:dyDescent="0.25">
      <c r="F224" s="129">
        <v>185</v>
      </c>
      <c r="G224" s="140" t="s">
        <v>4176</v>
      </c>
      <c r="H224" s="133"/>
      <c r="I224" s="141"/>
      <c r="J224" s="141" t="s">
        <v>4138</v>
      </c>
      <c r="K224" s="133"/>
      <c r="L224" s="133"/>
      <c r="M224" s="134"/>
      <c r="N224" s="135"/>
    </row>
    <row r="225" spans="6:14" x14ac:dyDescent="0.25">
      <c r="F225" s="129">
        <v>186</v>
      </c>
      <c r="G225" s="140" t="s">
        <v>4324</v>
      </c>
      <c r="H225" s="133"/>
      <c r="I225" s="141"/>
      <c r="J225" s="141" t="s">
        <v>4138</v>
      </c>
      <c r="K225" s="133"/>
      <c r="L225" s="133"/>
      <c r="M225" s="134"/>
      <c r="N225" s="135"/>
    </row>
    <row r="226" spans="6:14" x14ac:dyDescent="0.25">
      <c r="F226" s="129">
        <v>187</v>
      </c>
      <c r="G226" s="140" t="s">
        <v>4325</v>
      </c>
      <c r="H226" s="133"/>
      <c r="I226" s="141" t="s">
        <v>4138</v>
      </c>
      <c r="J226" s="141"/>
      <c r="K226" s="133" t="s">
        <v>4369</v>
      </c>
      <c r="L226" s="133"/>
      <c r="M226" s="134"/>
      <c r="N226" s="135"/>
    </row>
    <row r="227" spans="6:14" x14ac:dyDescent="0.25">
      <c r="F227" s="129">
        <v>188</v>
      </c>
      <c r="G227" s="140" t="s">
        <v>4326</v>
      </c>
      <c r="H227" s="133"/>
      <c r="I227" s="141" t="s">
        <v>4138</v>
      </c>
      <c r="J227" s="141"/>
      <c r="K227" s="133"/>
      <c r="L227" s="133"/>
      <c r="M227" s="134"/>
      <c r="N227" s="135"/>
    </row>
    <row r="228" spans="6:14" x14ac:dyDescent="0.25">
      <c r="F228" s="129">
        <v>189</v>
      </c>
      <c r="G228" s="140" t="s">
        <v>4327</v>
      </c>
      <c r="H228" s="133"/>
      <c r="I228" s="141" t="s">
        <v>4138</v>
      </c>
      <c r="J228" s="141"/>
      <c r="K228" s="133"/>
      <c r="L228" s="133"/>
      <c r="M228" s="134"/>
      <c r="N228" s="135"/>
    </row>
    <row r="229" spans="6:14" x14ac:dyDescent="0.25">
      <c r="F229" s="129">
        <v>190</v>
      </c>
      <c r="G229" s="140" t="s">
        <v>4328</v>
      </c>
      <c r="H229" s="133"/>
      <c r="I229" s="141" t="s">
        <v>4138</v>
      </c>
      <c r="J229" s="141"/>
      <c r="K229" s="133"/>
      <c r="L229" s="133"/>
      <c r="M229" s="134"/>
      <c r="N229" s="135"/>
    </row>
    <row r="230" spans="6:14" x14ac:dyDescent="0.25">
      <c r="F230" s="129">
        <v>191</v>
      </c>
      <c r="G230" s="140" t="s">
        <v>4329</v>
      </c>
      <c r="H230" s="133"/>
      <c r="I230" s="141" t="s">
        <v>4138</v>
      </c>
      <c r="J230" s="141"/>
      <c r="K230" s="133"/>
      <c r="L230" s="133"/>
      <c r="M230" s="134"/>
      <c r="N230" s="135"/>
    </row>
    <row r="231" spans="6:14" x14ac:dyDescent="0.25">
      <c r="F231" s="129">
        <v>192</v>
      </c>
      <c r="G231" s="140" t="s">
        <v>4330</v>
      </c>
      <c r="H231" s="133"/>
      <c r="I231" s="141" t="s">
        <v>4138</v>
      </c>
      <c r="J231" s="141"/>
      <c r="K231" s="133"/>
      <c r="L231" s="133"/>
      <c r="M231" s="134"/>
      <c r="N231" s="135"/>
    </row>
    <row r="232" spans="6:14" x14ac:dyDescent="0.25">
      <c r="F232" s="129">
        <v>193</v>
      </c>
      <c r="G232" s="140" t="s">
        <v>4331</v>
      </c>
      <c r="H232" s="133"/>
      <c r="I232" s="141" t="s">
        <v>4138</v>
      </c>
      <c r="J232" s="141"/>
      <c r="K232" s="133"/>
      <c r="L232" s="133"/>
      <c r="M232" s="134"/>
      <c r="N232" s="135"/>
    </row>
    <row r="233" spans="6:14" x14ac:dyDescent="0.25">
      <c r="F233" s="129">
        <v>194</v>
      </c>
      <c r="G233" s="140" t="s">
        <v>4332</v>
      </c>
      <c r="H233" s="133"/>
      <c r="I233" s="141" t="s">
        <v>4138</v>
      </c>
      <c r="J233" s="141"/>
      <c r="K233" s="133"/>
      <c r="L233" s="133"/>
      <c r="M233" s="134"/>
      <c r="N233" s="135"/>
    </row>
    <row r="234" spans="6:14" x14ac:dyDescent="0.25">
      <c r="F234" s="129">
        <v>195</v>
      </c>
      <c r="G234" s="140" t="s">
        <v>4333</v>
      </c>
      <c r="H234" s="133"/>
      <c r="I234" s="141" t="s">
        <v>4138</v>
      </c>
      <c r="J234" s="141"/>
      <c r="K234" s="133"/>
      <c r="L234" s="133"/>
      <c r="M234" s="134"/>
      <c r="N234" s="135"/>
    </row>
    <row r="235" spans="6:14" x14ac:dyDescent="0.25">
      <c r="F235" s="129">
        <v>196</v>
      </c>
      <c r="G235" s="140" t="s">
        <v>4334</v>
      </c>
      <c r="H235" s="133"/>
      <c r="I235" s="141" t="s">
        <v>4138</v>
      </c>
      <c r="J235" s="141"/>
      <c r="K235" s="133"/>
      <c r="L235" s="133"/>
      <c r="M235" s="134"/>
      <c r="N235" s="135"/>
    </row>
    <row r="236" spans="6:14" x14ac:dyDescent="0.25">
      <c r="F236" s="129">
        <v>197</v>
      </c>
      <c r="G236" s="140" t="s">
        <v>4335</v>
      </c>
      <c r="H236" s="133"/>
      <c r="I236" s="141" t="s">
        <v>4138</v>
      </c>
      <c r="J236" s="141"/>
      <c r="K236" s="133"/>
      <c r="L236" s="133"/>
      <c r="M236" s="134"/>
      <c r="N236" s="135"/>
    </row>
    <row r="237" spans="6:14" x14ac:dyDescent="0.25">
      <c r="F237" s="129">
        <v>198</v>
      </c>
      <c r="G237" s="140" t="s">
        <v>4336</v>
      </c>
      <c r="H237" s="133"/>
      <c r="I237" s="141" t="s">
        <v>4138</v>
      </c>
      <c r="J237" s="141"/>
      <c r="K237" s="133"/>
      <c r="L237" s="133"/>
      <c r="M237" s="134"/>
      <c r="N237" s="135"/>
    </row>
    <row r="238" spans="6:14" x14ac:dyDescent="0.25">
      <c r="F238" s="129">
        <v>199</v>
      </c>
      <c r="G238" s="140" t="s">
        <v>4337</v>
      </c>
      <c r="H238" s="133"/>
      <c r="I238" s="141"/>
      <c r="J238" s="141" t="s">
        <v>4138</v>
      </c>
      <c r="K238" s="133"/>
      <c r="L238" s="133"/>
      <c r="M238" s="134"/>
      <c r="N238" s="135"/>
    </row>
    <row r="239" spans="6:14" x14ac:dyDescent="0.25">
      <c r="F239" s="129">
        <v>200</v>
      </c>
      <c r="G239" s="140" t="s">
        <v>4338</v>
      </c>
      <c r="H239" s="133"/>
      <c r="I239" s="141"/>
      <c r="J239" s="141" t="s">
        <v>4138</v>
      </c>
      <c r="K239" s="133"/>
      <c r="L239" s="133"/>
      <c r="M239" s="134"/>
      <c r="N239" s="135"/>
    </row>
    <row r="240" spans="6:14" x14ac:dyDescent="0.25">
      <c r="F240" s="129">
        <v>201</v>
      </c>
      <c r="G240" s="140" t="s">
        <v>4339</v>
      </c>
      <c r="H240" s="133"/>
      <c r="I240" s="141"/>
      <c r="J240" s="141" t="s">
        <v>4138</v>
      </c>
      <c r="K240" s="133"/>
      <c r="L240" s="133"/>
      <c r="M240" s="134"/>
      <c r="N240" s="135"/>
    </row>
    <row r="241" spans="6:14" x14ac:dyDescent="0.25">
      <c r="F241" s="129">
        <v>202</v>
      </c>
      <c r="G241" s="140" t="s">
        <v>4345</v>
      </c>
      <c r="H241" s="133"/>
      <c r="I241" s="141" t="s">
        <v>4138</v>
      </c>
      <c r="J241" s="141"/>
      <c r="K241" s="133"/>
      <c r="L241" s="133"/>
      <c r="M241" s="134"/>
      <c r="N241" s="135"/>
    </row>
    <row r="242" spans="6:14" x14ac:dyDescent="0.25">
      <c r="F242" s="129">
        <v>203</v>
      </c>
      <c r="G242" s="140" t="s">
        <v>4346</v>
      </c>
      <c r="H242" s="133"/>
      <c r="I242" s="141" t="s">
        <v>4138</v>
      </c>
      <c r="J242" s="141"/>
      <c r="K242" s="133"/>
      <c r="L242" s="133"/>
      <c r="M242" s="134"/>
      <c r="N242" s="135"/>
    </row>
    <row r="243" spans="6:14" x14ac:dyDescent="0.25">
      <c r="F243" s="129">
        <v>204</v>
      </c>
      <c r="G243" s="140" t="s">
        <v>4347</v>
      </c>
      <c r="H243" s="133"/>
      <c r="I243" s="141" t="s">
        <v>4138</v>
      </c>
      <c r="J243" s="141"/>
      <c r="K243" s="133"/>
      <c r="L243" s="133"/>
      <c r="M243" s="134"/>
      <c r="N243" s="135"/>
    </row>
    <row r="244" spans="6:14" x14ac:dyDescent="0.25">
      <c r="F244" s="129">
        <v>205</v>
      </c>
      <c r="G244" s="140" t="s">
        <v>4348</v>
      </c>
      <c r="H244" s="133"/>
      <c r="I244" s="141"/>
      <c r="J244" s="141" t="s">
        <v>4138</v>
      </c>
      <c r="K244" s="133"/>
      <c r="L244" s="133"/>
      <c r="M244" s="134"/>
      <c r="N244" s="135"/>
    </row>
    <row r="245" spans="6:14" x14ac:dyDescent="0.25">
      <c r="F245" s="129">
        <v>206</v>
      </c>
      <c r="G245" s="140" t="s">
        <v>4349</v>
      </c>
      <c r="H245" s="133"/>
      <c r="I245" s="141" t="s">
        <v>4138</v>
      </c>
      <c r="J245" s="141"/>
      <c r="K245" s="133"/>
      <c r="L245" s="133"/>
      <c r="M245" s="134"/>
      <c r="N245" s="135"/>
    </row>
    <row r="246" spans="6:14" x14ac:dyDescent="0.25">
      <c r="F246" s="129">
        <v>207</v>
      </c>
      <c r="G246" s="140" t="s">
        <v>4350</v>
      </c>
      <c r="H246" s="133"/>
      <c r="I246" s="141" t="s">
        <v>4138</v>
      </c>
      <c r="J246" s="141"/>
      <c r="K246" s="133"/>
      <c r="L246" s="133"/>
      <c r="M246" s="134"/>
      <c r="N246" s="135"/>
    </row>
    <row r="247" spans="6:14" x14ac:dyDescent="0.25">
      <c r="F247" s="129">
        <v>208</v>
      </c>
      <c r="G247" s="140" t="s">
        <v>4357</v>
      </c>
      <c r="H247" s="133"/>
      <c r="I247" s="141" t="s">
        <v>4138</v>
      </c>
      <c r="J247" s="141"/>
      <c r="K247" s="133"/>
      <c r="L247" s="133"/>
      <c r="M247" s="134"/>
      <c r="N247" s="135"/>
    </row>
    <row r="248" spans="6:14" x14ac:dyDescent="0.25">
      <c r="F248" s="129">
        <v>209</v>
      </c>
      <c r="G248" s="140" t="s">
        <v>4358</v>
      </c>
      <c r="H248" s="133"/>
      <c r="I248" s="141" t="s">
        <v>4138</v>
      </c>
      <c r="J248" s="141"/>
      <c r="K248" s="133"/>
      <c r="L248" s="133"/>
      <c r="M248" s="134"/>
      <c r="N248" s="135"/>
    </row>
    <row r="249" spans="6:14" x14ac:dyDescent="0.25">
      <c r="F249" s="129">
        <v>210</v>
      </c>
      <c r="G249" s="140" t="s">
        <v>4359</v>
      </c>
      <c r="H249" s="133"/>
      <c r="I249" s="141" t="s">
        <v>4138</v>
      </c>
      <c r="J249" s="141"/>
      <c r="K249" s="133"/>
      <c r="L249" s="133"/>
      <c r="M249" s="134"/>
      <c r="N249" s="135"/>
    </row>
    <row r="250" spans="6:14" x14ac:dyDescent="0.25">
      <c r="F250" s="129">
        <v>211</v>
      </c>
      <c r="G250" s="140" t="s">
        <v>4362</v>
      </c>
      <c r="H250" s="133"/>
      <c r="I250" s="141"/>
      <c r="J250" s="141" t="s">
        <v>4138</v>
      </c>
      <c r="K250" s="133"/>
      <c r="L250" s="133"/>
      <c r="M250" s="134"/>
      <c r="N250" s="135"/>
    </row>
    <row r="251" spans="6:14" x14ac:dyDescent="0.25">
      <c r="F251" s="129">
        <v>212</v>
      </c>
      <c r="G251" s="140" t="s">
        <v>4363</v>
      </c>
      <c r="H251" s="133"/>
      <c r="I251" s="141" t="s">
        <v>4138</v>
      </c>
      <c r="J251" s="141"/>
      <c r="K251" s="133"/>
      <c r="L251" s="133"/>
      <c r="M251" s="134"/>
      <c r="N251" s="135"/>
    </row>
    <row r="252" spans="6:14" x14ac:dyDescent="0.25">
      <c r="F252" s="129">
        <v>213</v>
      </c>
      <c r="G252" s="140" t="s">
        <v>4364</v>
      </c>
      <c r="H252" s="133"/>
      <c r="I252" s="141"/>
      <c r="J252" s="141" t="s">
        <v>4138</v>
      </c>
      <c r="K252" s="133"/>
      <c r="L252" s="133"/>
      <c r="M252" s="134"/>
      <c r="N252" s="135"/>
    </row>
    <row r="253" spans="6:14" x14ac:dyDescent="0.25">
      <c r="F253" s="129">
        <v>214</v>
      </c>
      <c r="G253" s="140" t="s">
        <v>4365</v>
      </c>
      <c r="H253" s="133"/>
      <c r="I253" s="141"/>
      <c r="J253" s="141" t="s">
        <v>4138</v>
      </c>
      <c r="K253" s="133" t="s">
        <v>4352</v>
      </c>
      <c r="L253" s="133"/>
      <c r="M253" s="134"/>
      <c r="N253" s="135"/>
    </row>
    <row r="254" spans="6:14" x14ac:dyDescent="0.25">
      <c r="F254" s="129">
        <v>215</v>
      </c>
      <c r="G254" s="140" t="s">
        <v>4371</v>
      </c>
      <c r="H254" s="133"/>
      <c r="I254" s="141"/>
      <c r="J254" s="141" t="s">
        <v>4138</v>
      </c>
      <c r="K254" s="133" t="s">
        <v>4352</v>
      </c>
      <c r="L254" s="133"/>
      <c r="M254" s="134"/>
      <c r="N254" s="135"/>
    </row>
    <row r="255" spans="6:14" x14ac:dyDescent="0.25">
      <c r="F255" s="129">
        <v>216</v>
      </c>
      <c r="G255" s="140" t="s">
        <v>4372</v>
      </c>
      <c r="H255" s="133"/>
      <c r="I255" s="141"/>
      <c r="J255" s="141" t="s">
        <v>4138</v>
      </c>
      <c r="K255" s="133" t="s">
        <v>4352</v>
      </c>
      <c r="L255" s="133"/>
      <c r="M255" s="134"/>
      <c r="N255" s="135"/>
    </row>
    <row r="256" spans="6:14" x14ac:dyDescent="0.25">
      <c r="F256" s="129">
        <v>217</v>
      </c>
      <c r="G256" s="140" t="s">
        <v>4373</v>
      </c>
      <c r="H256" s="133"/>
      <c r="I256" s="141"/>
      <c r="J256" s="141" t="s">
        <v>4138</v>
      </c>
      <c r="K256" s="133" t="s">
        <v>4352</v>
      </c>
      <c r="L256" s="133"/>
      <c r="M256" s="134"/>
      <c r="N256" s="135"/>
    </row>
    <row r="257" spans="6:14" x14ac:dyDescent="0.25">
      <c r="F257" s="129">
        <v>218</v>
      </c>
      <c r="G257" s="140"/>
      <c r="H257" s="133"/>
      <c r="I257" s="141"/>
      <c r="J257" s="141"/>
      <c r="K257" s="133"/>
      <c r="L257" s="133"/>
      <c r="M257" s="134"/>
      <c r="N257" s="135"/>
    </row>
    <row r="258" spans="6:14" x14ac:dyDescent="0.25">
      <c r="F258" s="129">
        <v>219</v>
      </c>
      <c r="G258" s="140"/>
      <c r="H258" s="133"/>
      <c r="I258" s="141"/>
      <c r="J258" s="141"/>
      <c r="K258" s="133"/>
      <c r="L258" s="133"/>
      <c r="M258" s="134"/>
      <c r="N258" s="135"/>
    </row>
    <row r="259" spans="6:14" x14ac:dyDescent="0.25">
      <c r="F259" s="129">
        <v>220</v>
      </c>
      <c r="G259" s="140"/>
      <c r="H259" s="133"/>
      <c r="I259" s="141"/>
      <c r="J259" s="141"/>
      <c r="K259" s="133"/>
      <c r="L259" s="133"/>
      <c r="M259" s="134"/>
      <c r="N259" s="135"/>
    </row>
    <row r="260" spans="6:14" x14ac:dyDescent="0.25">
      <c r="F260" s="129">
        <v>221</v>
      </c>
      <c r="G260" s="140"/>
      <c r="H260" s="133"/>
      <c r="I260" s="141"/>
      <c r="J260" s="141"/>
      <c r="K260" s="133"/>
      <c r="L260" s="133"/>
      <c r="M260" s="134"/>
      <c r="N260" s="135"/>
    </row>
    <row r="261" spans="6:14" x14ac:dyDescent="0.25">
      <c r="F261" s="129">
        <v>222</v>
      </c>
      <c r="G261" s="140"/>
      <c r="H261" s="133"/>
      <c r="I261" s="141"/>
      <c r="J261" s="141"/>
      <c r="K261" s="133"/>
      <c r="L261" s="133"/>
      <c r="M261" s="134"/>
      <c r="N261" s="135"/>
    </row>
    <row r="262" spans="6:14" x14ac:dyDescent="0.25">
      <c r="F262" s="129">
        <v>223</v>
      </c>
      <c r="G262" s="140"/>
      <c r="H262" s="133"/>
      <c r="I262" s="141"/>
      <c r="J262" s="141"/>
      <c r="K262" s="133"/>
      <c r="L262" s="133"/>
      <c r="M262" s="134"/>
      <c r="N262" s="135"/>
    </row>
    <row r="263" spans="6:14" x14ac:dyDescent="0.25">
      <c r="F263" s="129">
        <v>224</v>
      </c>
      <c r="G263" s="140"/>
      <c r="H263" s="133"/>
      <c r="I263" s="141"/>
      <c r="J263" s="141"/>
      <c r="K263" s="133"/>
      <c r="L263" s="133"/>
      <c r="M263" s="134"/>
      <c r="N263" s="135"/>
    </row>
    <row r="264" spans="6:14" x14ac:dyDescent="0.25">
      <c r="F264" s="129">
        <v>225</v>
      </c>
      <c r="G264" s="140"/>
      <c r="H264" s="133"/>
      <c r="I264" s="141"/>
      <c r="J264" s="141"/>
      <c r="K264" s="133"/>
      <c r="L264" s="133"/>
      <c r="M264" s="134"/>
      <c r="N264" s="135"/>
    </row>
    <row r="265" spans="6:14" x14ac:dyDescent="0.25">
      <c r="F265" s="129">
        <v>226</v>
      </c>
      <c r="G265" s="140"/>
      <c r="H265" s="133"/>
      <c r="I265" s="141"/>
      <c r="J265" s="141"/>
      <c r="K265" s="133"/>
      <c r="L265" s="133"/>
      <c r="M265" s="134"/>
      <c r="N265" s="135"/>
    </row>
    <row r="266" spans="6:14" x14ac:dyDescent="0.25">
      <c r="F266" s="129">
        <v>227</v>
      </c>
      <c r="G266" s="140"/>
      <c r="H266" s="133"/>
      <c r="I266" s="141"/>
      <c r="J266" s="141"/>
      <c r="K266" s="133"/>
      <c r="L266" s="133"/>
      <c r="M266" s="134"/>
      <c r="N266" s="135"/>
    </row>
    <row r="267" spans="6:14" x14ac:dyDescent="0.25">
      <c r="F267" s="129">
        <v>228</v>
      </c>
      <c r="G267" s="140"/>
      <c r="H267" s="133"/>
      <c r="I267" s="141"/>
      <c r="J267" s="141"/>
      <c r="K267" s="133"/>
      <c r="L267" s="133"/>
      <c r="M267" s="134"/>
      <c r="N267" s="135"/>
    </row>
    <row r="268" spans="6:14" x14ac:dyDescent="0.25">
      <c r="F268" s="129">
        <v>229</v>
      </c>
      <c r="G268" s="140"/>
      <c r="H268" s="133"/>
      <c r="I268" s="141"/>
      <c r="J268" s="141"/>
      <c r="K268" s="133"/>
      <c r="L268" s="133"/>
      <c r="M268" s="134"/>
      <c r="N268" s="135"/>
    </row>
    <row r="269" spans="6:14" x14ac:dyDescent="0.25">
      <c r="F269" s="129">
        <v>230</v>
      </c>
      <c r="G269" s="140"/>
      <c r="H269" s="133"/>
      <c r="I269" s="141"/>
      <c r="J269" s="141"/>
      <c r="K269" s="133"/>
      <c r="L269" s="133"/>
      <c r="M269" s="134"/>
      <c r="N269" s="135"/>
    </row>
    <row r="270" spans="6:14" x14ac:dyDescent="0.25">
      <c r="F270" s="129">
        <v>231</v>
      </c>
      <c r="G270" s="140"/>
      <c r="H270" s="133"/>
      <c r="I270" s="141"/>
      <c r="J270" s="141"/>
      <c r="K270" s="133"/>
      <c r="L270" s="133"/>
      <c r="M270" s="134"/>
      <c r="N270" s="135"/>
    </row>
    <row r="271" spans="6:14" x14ac:dyDescent="0.25">
      <c r="F271" s="129">
        <v>232</v>
      </c>
      <c r="G271" s="140"/>
      <c r="H271" s="133"/>
      <c r="I271" s="141"/>
      <c r="J271" s="141"/>
      <c r="K271" s="133"/>
      <c r="L271" s="133"/>
      <c r="M271" s="134"/>
      <c r="N271" s="135"/>
    </row>
    <row r="272" spans="6:14" x14ac:dyDescent="0.25">
      <c r="F272" s="129">
        <v>233</v>
      </c>
      <c r="G272" s="140"/>
      <c r="H272" s="133"/>
      <c r="I272" s="141"/>
      <c r="J272" s="141"/>
      <c r="K272" s="133"/>
      <c r="L272" s="133"/>
      <c r="M272" s="134"/>
      <c r="N272" s="135"/>
    </row>
    <row r="273" spans="6:14" x14ac:dyDescent="0.25">
      <c r="F273" s="129">
        <v>234</v>
      </c>
      <c r="G273" s="140"/>
      <c r="H273" s="133"/>
      <c r="I273" s="141"/>
      <c r="J273" s="141"/>
      <c r="K273" s="133"/>
      <c r="L273" s="133"/>
      <c r="M273" s="134"/>
      <c r="N273" s="135"/>
    </row>
    <row r="274" spans="6:14" x14ac:dyDescent="0.25">
      <c r="F274" s="129">
        <v>235</v>
      </c>
      <c r="G274" s="140"/>
      <c r="H274" s="133"/>
      <c r="I274" s="141"/>
      <c r="J274" s="141"/>
      <c r="K274" s="133"/>
      <c r="L274" s="133"/>
      <c r="M274" s="134"/>
      <c r="N274" s="135"/>
    </row>
    <row r="275" spans="6:14" x14ac:dyDescent="0.25">
      <c r="F275" s="129">
        <v>236</v>
      </c>
      <c r="G275" s="140"/>
      <c r="H275" s="133"/>
      <c r="I275" s="141"/>
      <c r="J275" s="141"/>
      <c r="K275" s="133"/>
      <c r="L275" s="133"/>
      <c r="M275" s="134"/>
      <c r="N275" s="135"/>
    </row>
  </sheetData>
  <sheetProtection sheet="1" objects="1" scenarios="1" formatCells="0" selectLockedCells="1"/>
  <mergeCells count="13">
    <mergeCell ref="B38:E38"/>
    <mergeCell ref="G38:N38"/>
    <mergeCell ref="B9:G9"/>
    <mergeCell ref="I9:N9"/>
    <mergeCell ref="D10:G11"/>
    <mergeCell ref="B11:B13"/>
    <mergeCell ref="D12:G12"/>
    <mergeCell ref="D13:G15"/>
    <mergeCell ref="B17:N17"/>
    <mergeCell ref="B23:G23"/>
    <mergeCell ref="I23:N23"/>
    <mergeCell ref="B24:G31"/>
    <mergeCell ref="I24:N31"/>
  </mergeCells>
  <conditionalFormatting sqref="N33">
    <cfRule type="containsText" dxfId="7" priority="2" operator="containsText" text="Monitor">
      <formula>NOT(ISERROR(SEARCH("Monitor",N33)))</formula>
    </cfRule>
    <cfRule type="containsText" dxfId="6" priority="3" operator="containsText" text="No">
      <formula>NOT(ISERROR(SEARCH("No",N33)))</formula>
    </cfRule>
    <cfRule type="containsText" dxfId="5" priority="4" operator="containsText" text="Yes">
      <formula>NOT(ISERROR(SEARCH("Yes",N33)))</formula>
    </cfRule>
  </conditionalFormatting>
  <conditionalFormatting sqref="N34">
    <cfRule type="expression" dxfId="4" priority="1">
      <formula>"IF(AND($N$31=""Yes"",ISBLANK($N32:$N33)))"</formula>
    </cfRule>
  </conditionalFormatting>
  <dataValidations count="6">
    <dataValidation type="list" allowBlank="1" showInputMessage="1" showErrorMessage="1" sqref="N33" xr:uid="{00000000-0002-0000-0000-000000000000}">
      <formula1>$C$156:$C$158</formula1>
    </dataValidation>
    <dataValidation type="list" allowBlank="1" showInputMessage="1" showErrorMessage="1" sqref="K19:K21" xr:uid="{00000000-0002-0000-0000-000001000000}">
      <formula1>$C$162:$C$165</formula1>
    </dataValidation>
    <dataValidation type="list" allowBlank="1" showInputMessage="1" showErrorMessage="1" sqref="H19:H21" xr:uid="{00000000-0002-0000-0000-000002000000}">
      <formula1>$C$162:$C$164</formula1>
    </dataValidation>
    <dataValidation type="list" allowBlank="1" showInputMessage="1" showErrorMessage="1" sqref="D19:D21" xr:uid="{00000000-0002-0000-0000-000003000000}">
      <formula1>$B$156:$B$158</formula1>
    </dataValidation>
    <dataValidation type="list" allowBlank="1" showInputMessage="1" showErrorMessage="1" sqref="E19:E21" xr:uid="{00000000-0002-0000-0000-000004000000}">
      <formula1>$D$156:$D$158</formula1>
    </dataValidation>
    <dataValidation type="list" allowBlank="1" showInputMessage="1" showErrorMessage="1" sqref="C19:C21 H22 I19:I21 L19:L21" xr:uid="{00000000-0002-0000-0000-000005000000}">
      <formula1>$C$156:$C$157</formula1>
    </dataValidation>
  </dataValidations>
  <pageMargins left="0.25" right="0.25" top="0.75" bottom="0.75" header="0.3" footer="0.3"/>
  <pageSetup scale="5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C309"/>
  <sheetViews>
    <sheetView showGridLines="0" zoomScaleNormal="100" workbookViewId="0">
      <selection activeCell="B24" sqref="B24:G31"/>
    </sheetView>
  </sheetViews>
  <sheetFormatPr defaultRowHeight="15" x14ac:dyDescent="0.25"/>
  <cols>
    <col min="1" max="1" width="2.7109375" customWidth="1"/>
    <col min="2" max="2" width="18.42578125" style="21" customWidth="1"/>
    <col min="3" max="3" width="12.28515625" style="21" customWidth="1"/>
    <col min="4" max="4" width="11.5703125" style="21" customWidth="1"/>
    <col min="5" max="5" width="13.28515625" style="21" customWidth="1"/>
    <col min="6" max="6" width="9.28515625" customWidth="1"/>
    <col min="7" max="7" width="14" style="22" customWidth="1"/>
    <col min="8" max="8" width="11.28515625" style="22" customWidth="1"/>
    <col min="9" max="9" width="13.28515625" style="21" customWidth="1"/>
    <col min="10" max="10" width="14" style="21" customWidth="1"/>
    <col min="11" max="11" width="13.5703125" style="22" customWidth="1"/>
    <col min="12" max="12" width="11.7109375" style="22" customWidth="1"/>
    <col min="13" max="13" width="13" style="21" customWidth="1"/>
    <col min="14" max="14" width="15.28515625" style="21" customWidth="1"/>
    <col min="15" max="15" width="3.140625" customWidth="1"/>
    <col min="20" max="21" width="9.28515625" style="23"/>
    <col min="22" max="22" width="10.7109375" style="23" customWidth="1"/>
    <col min="23" max="23" width="10.42578125" style="23" customWidth="1"/>
    <col min="24" max="24" width="10.28515625" style="23" customWidth="1"/>
    <col min="25" max="29" width="9.28515625" style="23"/>
  </cols>
  <sheetData>
    <row r="1" spans="1:24" x14ac:dyDescent="0.25">
      <c r="B1"/>
      <c r="C1"/>
      <c r="D1"/>
      <c r="E1"/>
      <c r="F1" s="5"/>
      <c r="G1" s="5"/>
      <c r="H1"/>
      <c r="I1"/>
      <c r="J1"/>
      <c r="K1"/>
      <c r="L1"/>
      <c r="M1"/>
      <c r="N1"/>
      <c r="P1" s="85" t="s">
        <v>4021</v>
      </c>
    </row>
    <row r="2" spans="1:24" ht="20.100000000000001" customHeight="1" thickBot="1" x14ac:dyDescent="0.4">
      <c r="B2" s="56" t="s">
        <v>0</v>
      </c>
      <c r="C2" s="57">
        <v>263</v>
      </c>
      <c r="D2" s="32"/>
      <c r="E2" s="54" t="str">
        <f>_xlfn.IFNA(VLOOKUP($C$2,CoTenancy,2,0),"")</f>
        <v>Destiny USA</v>
      </c>
      <c r="F2" s="53"/>
      <c r="G2" s="53"/>
      <c r="H2" s="53"/>
      <c r="I2" s="53"/>
      <c r="J2" s="53"/>
      <c r="K2" s="53"/>
      <c r="L2" s="53"/>
      <c r="M2" s="53"/>
      <c r="N2" s="53"/>
      <c r="Q2" s="85" t="s">
        <v>4022</v>
      </c>
    </row>
    <row r="3" spans="1:24" ht="15.75" thickTop="1" x14ac:dyDescent="0.25">
      <c r="B3" s="58"/>
      <c r="C3" s="59"/>
      <c r="D3" s="60"/>
      <c r="E3" s="61"/>
      <c r="F3" s="60"/>
      <c r="G3" s="60"/>
      <c r="H3" s="62"/>
      <c r="I3" s="63"/>
      <c r="J3" s="60"/>
      <c r="K3" s="62"/>
      <c r="L3" s="62"/>
      <c r="M3" s="60"/>
      <c r="N3" s="60"/>
      <c r="P3" s="21" t="s">
        <v>4025</v>
      </c>
      <c r="W3" s="100"/>
      <c r="X3" s="21"/>
    </row>
    <row r="4" spans="1:24" x14ac:dyDescent="0.25">
      <c r="B4" s="3" t="s">
        <v>25</v>
      </c>
      <c r="C4" s="1" t="str">
        <f>_xlfn.IFNA(_xlfn.CONCAT(VLOOKUP($C$2,CoTenancy,3,0),", ",VLOOKUP($C$2,CoTenancy,4,0)),"")</f>
        <v>Syracuse, NY</v>
      </c>
      <c r="D4" s="1"/>
      <c r="E4" s="1"/>
      <c r="F4" s="1"/>
      <c r="I4" s="97" t="s">
        <v>4023</v>
      </c>
      <c r="J4" s="98"/>
      <c r="K4" s="1"/>
      <c r="L4" s="1"/>
      <c r="M4" s="97" t="s">
        <v>4024</v>
      </c>
      <c r="N4" s="1"/>
    </row>
    <row r="5" spans="1:24" x14ac:dyDescent="0.25">
      <c r="A5" s="99"/>
      <c r="G5" s="5"/>
      <c r="J5"/>
      <c r="P5" t="s">
        <v>3918</v>
      </c>
    </row>
    <row r="6" spans="1:24" x14ac:dyDescent="0.25">
      <c r="B6" s="3" t="s">
        <v>2198</v>
      </c>
      <c r="C6" s="1" t="str">
        <f>_xlfn.IFNA(VLOOKUP($C$2,CoTenancy,5,0),"")</f>
        <v>Mall</v>
      </c>
      <c r="D6" s="1"/>
      <c r="E6" s="1"/>
      <c r="F6" s="1"/>
      <c r="G6" s="6" t="s">
        <v>2199</v>
      </c>
      <c r="H6" s="36">
        <f>_xlfn.IFNA(VLOOKUP($C$2,CoTenancy,12,0),"")</f>
        <v>1236</v>
      </c>
      <c r="J6" s="41" t="s">
        <v>2223</v>
      </c>
      <c r="K6" s="20">
        <f>_xlfn.IFNA(VLOOKUP($C$2,CoTenancy,11,0),"")</f>
        <v>2</v>
      </c>
      <c r="L6" s="21"/>
    </row>
    <row r="7" spans="1:24" x14ac:dyDescent="0.25">
      <c r="B7" s="4" t="s">
        <v>1</v>
      </c>
      <c r="C7" s="1" t="str">
        <f>_xlfn.IFNA(VLOOKUP($C$2,CoTenancy,13,0),"")</f>
        <v>Pyramid Management Group, Inc.</v>
      </c>
      <c r="D7" s="2"/>
      <c r="E7" s="2"/>
      <c r="F7" s="2"/>
      <c r="G7" s="6" t="s">
        <v>2</v>
      </c>
      <c r="H7" s="55">
        <f>_xlfn.IFNA(VLOOKUP($C$2,CoTenancy,70,0),"")</f>
        <v>45169</v>
      </c>
      <c r="J7" s="41" t="s">
        <v>30</v>
      </c>
      <c r="K7" s="1" t="str">
        <f>_xlfn.IFNA(VLOOKUP($C$2,CoTenancy,10,0),"")</f>
        <v>Wendy Jenkins</v>
      </c>
      <c r="L7" s="1"/>
      <c r="M7" s="1"/>
    </row>
    <row r="8" spans="1:24" x14ac:dyDescent="0.25">
      <c r="B8"/>
      <c r="C8"/>
      <c r="D8"/>
      <c r="E8"/>
      <c r="G8"/>
      <c r="H8"/>
      <c r="I8"/>
      <c r="J8"/>
      <c r="K8"/>
      <c r="L8"/>
      <c r="M8"/>
      <c r="N8"/>
    </row>
    <row r="9" spans="1:24" x14ac:dyDescent="0.25">
      <c r="B9" s="233" t="s">
        <v>3915</v>
      </c>
      <c r="C9" s="234"/>
      <c r="D9" s="234"/>
      <c r="E9" s="234"/>
      <c r="F9" s="234"/>
      <c r="G9" s="235"/>
      <c r="H9" s="34"/>
      <c r="I9" s="233" t="s">
        <v>3916</v>
      </c>
      <c r="J9" s="234"/>
      <c r="K9" s="234"/>
      <c r="L9" s="234"/>
      <c r="M9" s="234"/>
      <c r="N9" s="235"/>
    </row>
    <row r="10" spans="1:24" ht="15" customHeight="1" x14ac:dyDescent="0.25">
      <c r="B10" s="80" t="s">
        <v>48</v>
      </c>
      <c r="C10" s="81" t="s">
        <v>50</v>
      </c>
      <c r="D10" s="243" t="str">
        <f>VLOOKUP($C$2,CoTenancy,45,0)</f>
        <v>&lt; 4 anchors AND &lt; 70% remaining GLA AND Sales comp -10% YoY</v>
      </c>
      <c r="E10" s="243"/>
      <c r="F10" s="243"/>
      <c r="G10" s="244"/>
      <c r="H10" s="35"/>
      <c r="I10" s="74"/>
      <c r="J10" s="67"/>
      <c r="K10" s="67"/>
      <c r="L10" s="67"/>
      <c r="M10" s="67"/>
      <c r="N10" s="68"/>
    </row>
    <row r="11" spans="1:24" ht="15" customHeight="1" x14ac:dyDescent="0.25">
      <c r="B11" s="251" t="str">
        <f>VLOOKUP($C$2,CoTenancy,41,0)</f>
        <v>0263 - Shopping Center Lease 09-22-2011.pdf</v>
      </c>
      <c r="C11" s="82"/>
      <c r="D11" s="253"/>
      <c r="E11" s="253"/>
      <c r="F11" s="253"/>
      <c r="G11" s="254"/>
      <c r="H11" s="35"/>
      <c r="I11" s="75"/>
      <c r="J11" s="69"/>
      <c r="K11" s="69"/>
      <c r="L11" s="69"/>
      <c r="M11" s="69"/>
      <c r="N11" s="70"/>
    </row>
    <row r="12" spans="1:24" x14ac:dyDescent="0.25">
      <c r="B12" s="251"/>
      <c r="C12" s="83" t="s">
        <v>3917</v>
      </c>
      <c r="D12" s="255" t="str">
        <f>VLOOKUP($C$2,CoTenancy,46,0)</f>
        <v>12 mo</v>
      </c>
      <c r="E12" s="255"/>
      <c r="F12" s="255"/>
      <c r="G12" s="256"/>
      <c r="H12" s="35"/>
      <c r="I12" s="76"/>
      <c r="J12" s="69"/>
      <c r="K12" s="69"/>
      <c r="L12" s="69"/>
      <c r="M12" s="69"/>
      <c r="N12" s="70"/>
    </row>
    <row r="13" spans="1:24" x14ac:dyDescent="0.25">
      <c r="B13" s="252"/>
      <c r="C13" s="84" t="s">
        <v>17</v>
      </c>
      <c r="D13" s="246" t="str">
        <f>VLOOKUP($C$2,CoTenancy,47,0)</f>
        <v>RR: 6% of GS</v>
      </c>
      <c r="E13" s="246"/>
      <c r="F13" s="246"/>
      <c r="G13" s="247"/>
      <c r="H13" s="35"/>
      <c r="I13" s="77"/>
      <c r="J13" s="69"/>
      <c r="K13" s="69"/>
      <c r="L13" s="69"/>
      <c r="M13" s="69"/>
      <c r="N13" s="70"/>
    </row>
    <row r="14" spans="1:24" x14ac:dyDescent="0.25">
      <c r="B14" s="80" t="s">
        <v>3914</v>
      </c>
      <c r="C14" s="65"/>
      <c r="D14" s="246"/>
      <c r="E14" s="246"/>
      <c r="F14" s="246"/>
      <c r="G14" s="247"/>
      <c r="H14" s="35"/>
      <c r="I14" s="78"/>
      <c r="J14" s="69"/>
      <c r="K14" s="69"/>
      <c r="L14" s="69"/>
      <c r="M14" s="69"/>
      <c r="N14" s="70"/>
    </row>
    <row r="15" spans="1:24" x14ac:dyDescent="0.25">
      <c r="B15" s="73" t="str">
        <f>_xlfn.CONCAT(VLOOKUP($C$2,CoTenancy,42,0),"; ",VLOOKUP($C$2,CoTenancy,43,0))</f>
        <v>3-4; 3.01(d)</v>
      </c>
      <c r="C15" s="66"/>
      <c r="D15" s="249"/>
      <c r="E15" s="249"/>
      <c r="F15" s="249"/>
      <c r="G15" s="250"/>
      <c r="H15" s="35"/>
      <c r="I15" s="79"/>
      <c r="J15" s="71"/>
      <c r="K15" s="71"/>
      <c r="L15" s="71"/>
      <c r="M15" s="71"/>
      <c r="N15" s="72"/>
    </row>
    <row r="16" spans="1:24" x14ac:dyDescent="0.25">
      <c r="B16"/>
      <c r="C16"/>
      <c r="D16"/>
      <c r="E16"/>
      <c r="G16"/>
      <c r="H16"/>
      <c r="I16"/>
      <c r="J16"/>
      <c r="K16"/>
      <c r="L16"/>
      <c r="M16"/>
      <c r="N16"/>
    </row>
    <row r="17" spans="2:14" x14ac:dyDescent="0.25">
      <c r="B17" s="236" t="s">
        <v>9</v>
      </c>
      <c r="C17" s="237"/>
      <c r="D17" s="237"/>
      <c r="E17" s="237"/>
      <c r="F17" s="237"/>
      <c r="G17" s="237"/>
      <c r="H17" s="237"/>
      <c r="I17" s="237"/>
      <c r="J17" s="237"/>
      <c r="K17" s="237"/>
      <c r="L17" s="237"/>
      <c r="M17" s="237"/>
      <c r="N17" s="238"/>
    </row>
    <row r="18" spans="2:14" x14ac:dyDescent="0.25">
      <c r="B18" s="8" t="s">
        <v>7</v>
      </c>
      <c r="C18" s="7" t="s">
        <v>6</v>
      </c>
      <c r="D18" s="7" t="s">
        <v>21</v>
      </c>
      <c r="E18" s="7" t="s">
        <v>8</v>
      </c>
      <c r="F18" s="7" t="s">
        <v>15</v>
      </c>
      <c r="G18" s="7" t="s">
        <v>26</v>
      </c>
      <c r="H18" s="7" t="s">
        <v>17</v>
      </c>
      <c r="I18" s="7" t="s">
        <v>27</v>
      </c>
      <c r="J18" s="7" t="s">
        <v>16</v>
      </c>
      <c r="K18" s="7" t="s">
        <v>28</v>
      </c>
      <c r="L18" s="7" t="s">
        <v>2212</v>
      </c>
      <c r="M18" s="7" t="s">
        <v>2214</v>
      </c>
      <c r="N18" s="9" t="s">
        <v>29</v>
      </c>
    </row>
    <row r="19" spans="2:14" x14ac:dyDescent="0.25">
      <c r="B19" s="10" t="s">
        <v>3</v>
      </c>
      <c r="C19" s="24"/>
      <c r="D19" s="24"/>
      <c r="E19" s="24"/>
      <c r="F19" s="64"/>
      <c r="G19" s="24"/>
      <c r="H19" s="24"/>
      <c r="I19" s="24"/>
      <c r="J19" s="24"/>
      <c r="K19" s="24"/>
      <c r="L19" s="24"/>
      <c r="M19" s="24"/>
      <c r="N19" s="25"/>
    </row>
    <row r="20" spans="2:14" x14ac:dyDescent="0.25">
      <c r="B20" s="19" t="s">
        <v>4</v>
      </c>
      <c r="C20" s="26"/>
      <c r="D20" s="26"/>
      <c r="E20" s="26"/>
      <c r="F20" s="27"/>
      <c r="G20" s="26"/>
      <c r="H20" s="26"/>
      <c r="I20" s="26"/>
      <c r="J20" s="26"/>
      <c r="K20" s="26"/>
      <c r="L20" s="26"/>
      <c r="M20" s="26"/>
      <c r="N20" s="28"/>
    </row>
    <row r="21" spans="2:14" x14ac:dyDescent="0.25">
      <c r="B21" s="11" t="s">
        <v>5</v>
      </c>
      <c r="C21" s="29"/>
      <c r="D21" s="29"/>
      <c r="E21" s="29"/>
      <c r="F21" s="29"/>
      <c r="G21" s="29"/>
      <c r="H21" s="29"/>
      <c r="I21" s="29"/>
      <c r="J21" s="29"/>
      <c r="K21" s="29"/>
      <c r="L21" s="29"/>
      <c r="M21" s="29"/>
      <c r="N21" s="30"/>
    </row>
    <row r="22" spans="2:14" x14ac:dyDescent="0.25">
      <c r="B22"/>
      <c r="C22"/>
      <c r="D22"/>
      <c r="E22"/>
      <c r="G22"/>
      <c r="H22"/>
      <c r="I22"/>
      <c r="J22"/>
      <c r="K22"/>
      <c r="L22"/>
      <c r="M22"/>
      <c r="N22"/>
    </row>
    <row r="23" spans="2:14" x14ac:dyDescent="0.25">
      <c r="B23" s="233" t="s">
        <v>52</v>
      </c>
      <c r="C23" s="234"/>
      <c r="D23" s="234"/>
      <c r="E23" s="234"/>
      <c r="F23" s="234"/>
      <c r="G23" s="235"/>
      <c r="H23" s="33"/>
      <c r="I23" s="233" t="s">
        <v>2215</v>
      </c>
      <c r="J23" s="234"/>
      <c r="K23" s="234"/>
      <c r="L23" s="234"/>
      <c r="M23" s="234"/>
      <c r="N23" s="235"/>
    </row>
    <row r="24" spans="2:14" ht="15" customHeight="1" x14ac:dyDescent="0.25">
      <c r="B24" s="242" t="str">
        <f>VLOOKUP($C$2,CoTenancy,35,0)</f>
        <v xml:space="preserve">[2020 Q1:] Recent closures:  Melting Pot, Subway, Boston Market.  Pending closures: True Religion, Papyrus, Bare Minerals, Motherhood Maternity, Apex.  Opening soon: Kate Spade, Tornado Tower, Trollbeads, Levels, and Get Air.   || [2019 Q2:] </v>
      </c>
      <c r="C24" s="243"/>
      <c r="D24" s="243"/>
      <c r="E24" s="243"/>
      <c r="F24" s="243"/>
      <c r="G24" s="244"/>
      <c r="H24" s="33"/>
      <c r="I24" s="242" t="str">
        <f>VLOOKUP($C$2,CoTenancy,38,0)</f>
        <v xml:space="preserve">[5/12/2-]: "anchor Tenant"= tenant in &gt;/=50K contig. SF </v>
      </c>
      <c r="J24" s="243"/>
      <c r="K24" s="243"/>
      <c r="L24" s="243"/>
      <c r="M24" s="243"/>
      <c r="N24" s="244"/>
    </row>
    <row r="25" spans="2:14" x14ac:dyDescent="0.25">
      <c r="B25" s="245"/>
      <c r="C25" s="246"/>
      <c r="D25" s="246"/>
      <c r="E25" s="246"/>
      <c r="F25" s="246"/>
      <c r="G25" s="247"/>
      <c r="H25" s="33"/>
      <c r="I25" s="245"/>
      <c r="J25" s="246"/>
      <c r="K25" s="246"/>
      <c r="L25" s="246"/>
      <c r="M25" s="246"/>
      <c r="N25" s="247"/>
    </row>
    <row r="26" spans="2:14" x14ac:dyDescent="0.25">
      <c r="B26" s="245"/>
      <c r="C26" s="246"/>
      <c r="D26" s="246"/>
      <c r="E26" s="246"/>
      <c r="F26" s="246"/>
      <c r="G26" s="247"/>
      <c r="H26" s="33"/>
      <c r="I26" s="245"/>
      <c r="J26" s="246"/>
      <c r="K26" s="246"/>
      <c r="L26" s="246"/>
      <c r="M26" s="246"/>
      <c r="N26" s="247"/>
    </row>
    <row r="27" spans="2:14" x14ac:dyDescent="0.25">
      <c r="B27" s="245"/>
      <c r="C27" s="246"/>
      <c r="D27" s="246"/>
      <c r="E27" s="246"/>
      <c r="F27" s="246"/>
      <c r="G27" s="247"/>
      <c r="H27" s="33"/>
      <c r="I27" s="245"/>
      <c r="J27" s="246"/>
      <c r="K27" s="246"/>
      <c r="L27" s="246"/>
      <c r="M27" s="246"/>
      <c r="N27" s="247"/>
    </row>
    <row r="28" spans="2:14" x14ac:dyDescent="0.25">
      <c r="B28" s="245"/>
      <c r="C28" s="246"/>
      <c r="D28" s="246"/>
      <c r="E28" s="246"/>
      <c r="F28" s="246"/>
      <c r="G28" s="247"/>
      <c r="H28" s="31"/>
      <c r="I28" s="245"/>
      <c r="J28" s="246"/>
      <c r="K28" s="246"/>
      <c r="L28" s="246"/>
      <c r="M28" s="246"/>
      <c r="N28" s="247"/>
    </row>
    <row r="29" spans="2:14" x14ac:dyDescent="0.25">
      <c r="B29" s="245"/>
      <c r="C29" s="246"/>
      <c r="D29" s="246"/>
      <c r="E29" s="246"/>
      <c r="F29" s="246"/>
      <c r="G29" s="247"/>
      <c r="H29" s="31"/>
      <c r="I29" s="245"/>
      <c r="J29" s="246"/>
      <c r="K29" s="246"/>
      <c r="L29" s="246"/>
      <c r="M29" s="246"/>
      <c r="N29" s="247"/>
    </row>
    <row r="30" spans="2:14" x14ac:dyDescent="0.25">
      <c r="B30" s="245"/>
      <c r="C30" s="246"/>
      <c r="D30" s="246"/>
      <c r="E30" s="246"/>
      <c r="F30" s="246"/>
      <c r="G30" s="247"/>
      <c r="H30" s="31"/>
      <c r="I30" s="245"/>
      <c r="J30" s="246"/>
      <c r="K30" s="246"/>
      <c r="L30" s="246"/>
      <c r="M30" s="246"/>
      <c r="N30" s="247"/>
    </row>
    <row r="31" spans="2:14" x14ac:dyDescent="0.25">
      <c r="B31" s="248"/>
      <c r="C31" s="249"/>
      <c r="D31" s="249"/>
      <c r="E31" s="249"/>
      <c r="F31" s="249"/>
      <c r="G31" s="250"/>
      <c r="H31" s="31"/>
      <c r="I31" s="248"/>
      <c r="J31" s="249"/>
      <c r="K31" s="249"/>
      <c r="L31" s="249"/>
      <c r="M31" s="249"/>
      <c r="N31" s="250"/>
    </row>
    <row r="32" spans="2:14" ht="15.75" thickBot="1" x14ac:dyDescent="0.3">
      <c r="B32"/>
      <c r="C32"/>
      <c r="D32"/>
      <c r="E32"/>
      <c r="G32"/>
      <c r="H32"/>
      <c r="I32"/>
      <c r="J32"/>
      <c r="K32"/>
      <c r="L32"/>
      <c r="M32"/>
      <c r="N32"/>
    </row>
    <row r="33" spans="1:14" ht="15.75" thickBot="1" x14ac:dyDescent="0.3">
      <c r="B33" s="3" t="s">
        <v>2200</v>
      </c>
      <c r="C33" s="36">
        <f>C34+C35</f>
        <v>0</v>
      </c>
      <c r="D33" s="39"/>
      <c r="E33" s="50" t="s">
        <v>2222</v>
      </c>
      <c r="F33" s="51"/>
      <c r="G33" s="52">
        <f>COUNTA(B40:B60)</f>
        <v>0</v>
      </c>
      <c r="H33" s="51"/>
      <c r="I33" s="50" t="s">
        <v>2203</v>
      </c>
      <c r="J33" s="51"/>
      <c r="K33" s="52">
        <f>COUNTA(G40:G350)</f>
        <v>0</v>
      </c>
      <c r="M33" s="41" t="s">
        <v>2217</v>
      </c>
      <c r="N33" s="40"/>
    </row>
    <row r="34" spans="1:14" x14ac:dyDescent="0.25">
      <c r="B34" s="3" t="s">
        <v>2201</v>
      </c>
      <c r="C34" s="37">
        <f>SUM(C40:D60)</f>
        <v>0</v>
      </c>
      <c r="D34" s="39"/>
      <c r="E34" s="3" t="s">
        <v>2221</v>
      </c>
      <c r="G34" s="37">
        <f>COUNTA(D40:D60)</f>
        <v>0</v>
      </c>
      <c r="I34" s="3" t="s">
        <v>2204</v>
      </c>
      <c r="J34"/>
      <c r="K34" s="37">
        <f>COUNTA(J40:J350)</f>
        <v>0</v>
      </c>
      <c r="M34" s="42" t="s">
        <v>2219</v>
      </c>
      <c r="N34" s="44"/>
    </row>
    <row r="35" spans="1:14" x14ac:dyDescent="0.25">
      <c r="B35" s="3" t="s">
        <v>2202</v>
      </c>
      <c r="C35" s="37">
        <f>SUM(I40:I350)+$K$35</f>
        <v>0</v>
      </c>
      <c r="D35" s="39"/>
      <c r="E35" s="3" t="s">
        <v>2205</v>
      </c>
      <c r="G35" s="37">
        <f>SUM(D40:D60)</f>
        <v>0</v>
      </c>
      <c r="I35" s="3" t="s">
        <v>2206</v>
      </c>
      <c r="J35"/>
      <c r="K35" s="37">
        <f>IFERROR(SUM(J40:J350),"")</f>
        <v>0</v>
      </c>
      <c r="M35" s="43" t="s">
        <v>2220</v>
      </c>
      <c r="N35" s="45"/>
    </row>
    <row r="36" spans="1:14" x14ac:dyDescent="0.25">
      <c r="A36" s="99"/>
      <c r="B36" s="3" t="s">
        <v>2207</v>
      </c>
      <c r="C36" s="37">
        <f>IFERROR($C$35-$H$6,"")</f>
        <v>-1236</v>
      </c>
      <c r="D36" s="39"/>
      <c r="I36" s="3" t="s">
        <v>2216</v>
      </c>
      <c r="J36"/>
      <c r="K36" s="38" t="str">
        <f>IFERROR((C35-K35)/C35,"")</f>
        <v/>
      </c>
      <c r="M36"/>
      <c r="N36"/>
    </row>
    <row r="37" spans="1:14" ht="15.75" thickBot="1" x14ac:dyDescent="0.3">
      <c r="B37"/>
      <c r="C37"/>
      <c r="D37"/>
      <c r="E37"/>
      <c r="G37"/>
      <c r="H37"/>
      <c r="I37"/>
      <c r="J37"/>
      <c r="K37"/>
      <c r="L37"/>
      <c r="M37"/>
      <c r="N37"/>
    </row>
    <row r="38" spans="1:14" x14ac:dyDescent="0.25">
      <c r="B38" s="239" t="s">
        <v>3</v>
      </c>
      <c r="C38" s="240"/>
      <c r="D38" s="240"/>
      <c r="E38" s="241"/>
      <c r="G38" s="239" t="s">
        <v>2211</v>
      </c>
      <c r="H38" s="240"/>
      <c r="I38" s="240"/>
      <c r="J38" s="240"/>
      <c r="K38" s="240"/>
      <c r="L38" s="240"/>
      <c r="M38" s="240"/>
      <c r="N38" s="241"/>
    </row>
    <row r="39" spans="1:14" x14ac:dyDescent="0.25">
      <c r="B39" s="16" t="s">
        <v>2208</v>
      </c>
      <c r="C39" s="14" t="s">
        <v>3949</v>
      </c>
      <c r="D39" s="14" t="s">
        <v>2210</v>
      </c>
      <c r="E39" s="17" t="s">
        <v>2209</v>
      </c>
      <c r="G39" s="48" t="s">
        <v>2208</v>
      </c>
      <c r="H39" s="49"/>
      <c r="I39" s="49" t="s">
        <v>3949</v>
      </c>
      <c r="J39" s="49" t="s">
        <v>2210</v>
      </c>
      <c r="K39" s="49" t="s">
        <v>3948</v>
      </c>
      <c r="L39" s="49"/>
      <c r="M39" s="49"/>
      <c r="N39" s="15"/>
    </row>
    <row r="40" spans="1:14" x14ac:dyDescent="0.25">
      <c r="A40" s="18">
        <v>1</v>
      </c>
      <c r="B40" s="86"/>
      <c r="C40" s="87"/>
      <c r="D40" s="87"/>
      <c r="E40" s="88"/>
      <c r="F40" s="18">
        <v>1</v>
      </c>
      <c r="G40" s="86"/>
      <c r="H40" s="92"/>
      <c r="I40" s="87"/>
      <c r="J40" s="87"/>
      <c r="K40" s="92"/>
      <c r="L40" s="92"/>
      <c r="M40" s="93"/>
      <c r="N40" s="94"/>
    </row>
    <row r="41" spans="1:14" x14ac:dyDescent="0.25">
      <c r="A41" s="18">
        <v>2</v>
      </c>
      <c r="B41" s="86"/>
      <c r="C41" s="87"/>
      <c r="D41" s="87"/>
      <c r="E41" s="88"/>
      <c r="F41" s="18">
        <v>2</v>
      </c>
      <c r="G41" s="86"/>
      <c r="H41" s="92"/>
      <c r="I41" s="87"/>
      <c r="J41" s="87"/>
      <c r="K41" s="92"/>
      <c r="L41" s="92"/>
      <c r="M41" s="93"/>
      <c r="N41" s="94"/>
    </row>
    <row r="42" spans="1:14" x14ac:dyDescent="0.25">
      <c r="A42" s="18">
        <v>3</v>
      </c>
      <c r="B42" s="86"/>
      <c r="C42" s="87"/>
      <c r="D42" s="87"/>
      <c r="E42" s="88"/>
      <c r="F42" s="18">
        <v>3</v>
      </c>
      <c r="G42" s="86"/>
      <c r="H42" s="92"/>
      <c r="I42" s="87"/>
      <c r="J42" s="87"/>
      <c r="K42" s="92"/>
      <c r="L42" s="92"/>
      <c r="M42" s="93"/>
      <c r="N42" s="94"/>
    </row>
    <row r="43" spans="1:14" x14ac:dyDescent="0.25">
      <c r="A43" s="18">
        <v>4</v>
      </c>
      <c r="B43" s="86"/>
      <c r="C43" s="87"/>
      <c r="D43" s="87"/>
      <c r="E43" s="88"/>
      <c r="F43" s="18">
        <v>4</v>
      </c>
      <c r="G43" s="86"/>
      <c r="H43" s="92"/>
      <c r="I43" s="87"/>
      <c r="J43" s="87"/>
      <c r="K43" s="92"/>
      <c r="L43" s="92"/>
      <c r="M43" s="93"/>
      <c r="N43" s="94"/>
    </row>
    <row r="44" spans="1:14" x14ac:dyDescent="0.25">
      <c r="A44" s="18">
        <v>5</v>
      </c>
      <c r="B44" s="86"/>
      <c r="C44" s="87"/>
      <c r="D44" s="87"/>
      <c r="E44" s="88"/>
      <c r="F44" s="18">
        <v>5</v>
      </c>
      <c r="G44" s="86"/>
      <c r="H44" s="92"/>
      <c r="I44" s="87"/>
      <c r="J44" s="87"/>
      <c r="K44" s="92"/>
      <c r="L44" s="92"/>
      <c r="M44" s="93"/>
      <c r="N44" s="94"/>
    </row>
    <row r="45" spans="1:14" x14ac:dyDescent="0.25">
      <c r="A45" s="18">
        <v>6</v>
      </c>
      <c r="B45" s="86"/>
      <c r="C45" s="87"/>
      <c r="D45" s="87"/>
      <c r="E45" s="88"/>
      <c r="F45" s="18">
        <v>6</v>
      </c>
      <c r="G45" s="86"/>
      <c r="H45" s="92"/>
      <c r="I45" s="87"/>
      <c r="J45" s="87"/>
      <c r="K45" s="92"/>
      <c r="L45" s="92"/>
      <c r="M45" s="93"/>
      <c r="N45" s="94"/>
    </row>
    <row r="46" spans="1:14" x14ac:dyDescent="0.25">
      <c r="A46" s="18">
        <v>7</v>
      </c>
      <c r="B46" s="86"/>
      <c r="C46" s="87"/>
      <c r="D46" s="87"/>
      <c r="E46" s="88"/>
      <c r="F46" s="18">
        <v>7</v>
      </c>
      <c r="G46" s="86"/>
      <c r="H46" s="92"/>
      <c r="I46" s="87"/>
      <c r="J46" s="87"/>
      <c r="K46" s="92"/>
      <c r="L46" s="92"/>
      <c r="M46" s="93"/>
      <c r="N46" s="94"/>
    </row>
    <row r="47" spans="1:14" x14ac:dyDescent="0.25">
      <c r="A47" s="18">
        <v>8</v>
      </c>
      <c r="B47" s="86"/>
      <c r="C47" s="87"/>
      <c r="D47" s="87"/>
      <c r="E47" s="88"/>
      <c r="F47" s="18">
        <v>8</v>
      </c>
      <c r="G47" s="86"/>
      <c r="H47" s="92"/>
      <c r="I47" s="87"/>
      <c r="J47" s="87"/>
      <c r="K47" s="92"/>
      <c r="L47" s="92"/>
      <c r="M47" s="93"/>
      <c r="N47" s="94"/>
    </row>
    <row r="48" spans="1:14" x14ac:dyDescent="0.25">
      <c r="A48" s="18">
        <v>9</v>
      </c>
      <c r="B48" s="86"/>
      <c r="C48" s="87"/>
      <c r="D48" s="87"/>
      <c r="E48" s="88"/>
      <c r="F48" s="18">
        <v>9</v>
      </c>
      <c r="G48" s="86"/>
      <c r="H48" s="92"/>
      <c r="I48" s="87"/>
      <c r="J48" s="87"/>
      <c r="K48" s="92"/>
      <c r="L48" s="92"/>
      <c r="M48" s="93"/>
      <c r="N48" s="94"/>
    </row>
    <row r="49" spans="1:14" x14ac:dyDescent="0.25">
      <c r="A49" s="18">
        <v>10</v>
      </c>
      <c r="B49" s="86"/>
      <c r="C49" s="87"/>
      <c r="D49" s="87"/>
      <c r="E49" s="88"/>
      <c r="F49" s="18">
        <v>10</v>
      </c>
      <c r="G49" s="86"/>
      <c r="H49" s="92"/>
      <c r="I49" s="87"/>
      <c r="J49" s="87"/>
      <c r="K49" s="92"/>
      <c r="L49" s="92"/>
      <c r="M49" s="93"/>
      <c r="N49" s="94"/>
    </row>
    <row r="50" spans="1:14" x14ac:dyDescent="0.25">
      <c r="A50" s="18">
        <v>11</v>
      </c>
      <c r="B50" s="86"/>
      <c r="C50" s="87"/>
      <c r="D50" s="87"/>
      <c r="E50" s="88"/>
      <c r="F50" s="18">
        <v>11</v>
      </c>
      <c r="G50" s="86"/>
      <c r="H50" s="92"/>
      <c r="I50" s="87"/>
      <c r="J50" s="87"/>
      <c r="K50" s="92"/>
      <c r="L50" s="92"/>
      <c r="M50" s="93"/>
      <c r="N50" s="94"/>
    </row>
    <row r="51" spans="1:14" x14ac:dyDescent="0.25">
      <c r="A51" s="18">
        <v>12</v>
      </c>
      <c r="B51" s="86"/>
      <c r="C51" s="87"/>
      <c r="D51" s="87"/>
      <c r="E51" s="88"/>
      <c r="F51" s="18">
        <v>12</v>
      </c>
      <c r="G51" s="86"/>
      <c r="H51" s="92"/>
      <c r="I51" s="87"/>
      <c r="J51" s="87"/>
      <c r="K51" s="92"/>
      <c r="L51" s="92"/>
      <c r="M51" s="93"/>
      <c r="N51" s="94"/>
    </row>
    <row r="52" spans="1:14" x14ac:dyDescent="0.25">
      <c r="A52" s="18">
        <v>13</v>
      </c>
      <c r="B52" s="86"/>
      <c r="C52" s="87"/>
      <c r="D52" s="87"/>
      <c r="E52" s="88"/>
      <c r="F52" s="18">
        <v>13</v>
      </c>
      <c r="G52" s="86"/>
      <c r="H52" s="92"/>
      <c r="I52" s="87"/>
      <c r="J52" s="87"/>
      <c r="K52" s="92"/>
      <c r="L52" s="92"/>
      <c r="M52" s="93"/>
      <c r="N52" s="94"/>
    </row>
    <row r="53" spans="1:14" x14ac:dyDescent="0.25">
      <c r="A53" s="18">
        <v>14</v>
      </c>
      <c r="B53" s="86"/>
      <c r="C53" s="87"/>
      <c r="D53" s="87"/>
      <c r="E53" s="88"/>
      <c r="F53" s="18">
        <v>14</v>
      </c>
      <c r="G53" s="86"/>
      <c r="H53" s="92"/>
      <c r="I53" s="87"/>
      <c r="J53" s="87"/>
      <c r="K53" s="92"/>
      <c r="L53" s="92"/>
      <c r="M53" s="93"/>
      <c r="N53" s="94"/>
    </row>
    <row r="54" spans="1:14" x14ac:dyDescent="0.25">
      <c r="A54" s="18">
        <v>15</v>
      </c>
      <c r="B54" s="86"/>
      <c r="C54" s="87"/>
      <c r="D54" s="87"/>
      <c r="E54" s="88"/>
      <c r="F54" s="18">
        <v>15</v>
      </c>
      <c r="G54" s="86"/>
      <c r="H54" s="92"/>
      <c r="I54" s="87"/>
      <c r="J54" s="87"/>
      <c r="K54" s="92"/>
      <c r="L54" s="92"/>
      <c r="M54" s="93"/>
      <c r="N54" s="94"/>
    </row>
    <row r="55" spans="1:14" x14ac:dyDescent="0.25">
      <c r="A55" s="18">
        <v>16</v>
      </c>
      <c r="B55" s="86"/>
      <c r="C55" s="87"/>
      <c r="D55" s="87"/>
      <c r="E55" s="88"/>
      <c r="F55" s="18">
        <v>16</v>
      </c>
      <c r="G55" s="86"/>
      <c r="H55" s="92"/>
      <c r="I55" s="87"/>
      <c r="J55" s="87"/>
      <c r="K55" s="92"/>
      <c r="L55" s="92"/>
      <c r="M55" s="93"/>
      <c r="N55" s="94"/>
    </row>
    <row r="56" spans="1:14" x14ac:dyDescent="0.25">
      <c r="A56" s="18">
        <v>17</v>
      </c>
      <c r="B56" s="86"/>
      <c r="C56" s="87"/>
      <c r="D56" s="87"/>
      <c r="E56" s="88"/>
      <c r="F56" s="18">
        <v>17</v>
      </c>
      <c r="G56" s="86"/>
      <c r="H56" s="92"/>
      <c r="I56" s="87"/>
      <c r="J56" s="87"/>
      <c r="K56" s="92"/>
      <c r="L56" s="92"/>
      <c r="M56" s="93"/>
      <c r="N56" s="94"/>
    </row>
    <row r="57" spans="1:14" x14ac:dyDescent="0.25">
      <c r="A57" s="18">
        <v>18</v>
      </c>
      <c r="B57" s="86"/>
      <c r="C57" s="87"/>
      <c r="D57" s="87"/>
      <c r="E57" s="88"/>
      <c r="F57" s="18">
        <v>18</v>
      </c>
      <c r="G57" s="86"/>
      <c r="H57" s="92"/>
      <c r="I57" s="87"/>
      <c r="J57" s="87"/>
      <c r="K57" s="92"/>
      <c r="L57" s="92"/>
      <c r="M57" s="93"/>
      <c r="N57" s="94"/>
    </row>
    <row r="58" spans="1:14" x14ac:dyDescent="0.25">
      <c r="A58" s="18">
        <v>19</v>
      </c>
      <c r="B58" s="86"/>
      <c r="C58" s="87"/>
      <c r="D58" s="87"/>
      <c r="E58" s="88"/>
      <c r="F58" s="18">
        <v>19</v>
      </c>
      <c r="G58" s="86"/>
      <c r="H58" s="92"/>
      <c r="I58" s="87"/>
      <c r="J58" s="87"/>
      <c r="K58" s="92"/>
      <c r="L58" s="92"/>
      <c r="M58" s="93"/>
      <c r="N58" s="94"/>
    </row>
    <row r="59" spans="1:14" x14ac:dyDescent="0.25">
      <c r="A59" s="18">
        <v>20</v>
      </c>
      <c r="B59" s="86"/>
      <c r="C59" s="87"/>
      <c r="D59" s="87"/>
      <c r="E59" s="88"/>
      <c r="F59" s="18">
        <v>20</v>
      </c>
      <c r="G59" s="86"/>
      <c r="H59" s="92"/>
      <c r="I59" s="87"/>
      <c r="J59" s="87"/>
      <c r="K59" s="92"/>
      <c r="L59" s="92"/>
      <c r="M59" s="93"/>
      <c r="N59" s="94"/>
    </row>
    <row r="60" spans="1:14" ht="15.75" thickBot="1" x14ac:dyDescent="0.3">
      <c r="A60" s="18">
        <v>21</v>
      </c>
      <c r="B60" s="89"/>
      <c r="C60" s="90"/>
      <c r="D60" s="90"/>
      <c r="E60" s="91"/>
      <c r="F60" s="18">
        <v>21</v>
      </c>
      <c r="G60" s="86"/>
      <c r="H60" s="92"/>
      <c r="I60" s="87"/>
      <c r="J60" s="87"/>
      <c r="K60" s="92"/>
      <c r="L60" s="92"/>
      <c r="M60" s="93"/>
      <c r="N60" s="94"/>
    </row>
    <row r="61" spans="1:14" x14ac:dyDescent="0.25">
      <c r="C61" s="13"/>
      <c r="D61" s="13"/>
      <c r="F61" s="18">
        <v>22</v>
      </c>
      <c r="G61" s="86"/>
      <c r="H61" s="92"/>
      <c r="I61" s="87"/>
      <c r="J61" s="87"/>
      <c r="K61" s="92"/>
      <c r="L61" s="92"/>
      <c r="M61" s="93"/>
      <c r="N61" s="94"/>
    </row>
    <row r="62" spans="1:14" x14ac:dyDescent="0.25">
      <c r="C62" s="13"/>
      <c r="D62" s="13"/>
      <c r="F62" s="18">
        <v>23</v>
      </c>
      <c r="G62" s="86"/>
      <c r="H62" s="92"/>
      <c r="I62" s="87"/>
      <c r="J62" s="87"/>
      <c r="K62" s="92"/>
      <c r="L62" s="92"/>
      <c r="M62" s="93"/>
      <c r="N62" s="94"/>
    </row>
    <row r="63" spans="1:14" x14ac:dyDescent="0.25">
      <c r="C63" s="13"/>
      <c r="D63" s="13"/>
      <c r="F63" s="18">
        <v>24</v>
      </c>
      <c r="G63" s="86"/>
      <c r="H63" s="92"/>
      <c r="I63" s="87"/>
      <c r="J63" s="87"/>
      <c r="K63" s="92"/>
      <c r="L63" s="92"/>
      <c r="M63" s="93"/>
      <c r="N63" s="94"/>
    </row>
    <row r="64" spans="1:14" x14ac:dyDescent="0.25">
      <c r="C64" s="13"/>
      <c r="D64" s="13"/>
      <c r="F64" s="18">
        <v>25</v>
      </c>
      <c r="G64" s="86"/>
      <c r="H64" s="92"/>
      <c r="I64" s="87"/>
      <c r="J64" s="87"/>
      <c r="K64" s="92"/>
      <c r="L64" s="92"/>
      <c r="M64" s="93"/>
      <c r="N64" s="94"/>
    </row>
    <row r="65" spans="3:14" x14ac:dyDescent="0.25">
      <c r="C65" s="13"/>
      <c r="D65" s="13"/>
      <c r="F65" s="18">
        <v>26</v>
      </c>
      <c r="G65" s="86"/>
      <c r="H65" s="92"/>
      <c r="I65" s="87"/>
      <c r="J65" s="87"/>
      <c r="K65" s="92"/>
      <c r="L65" s="92"/>
      <c r="M65" s="93"/>
      <c r="N65" s="94"/>
    </row>
    <row r="66" spans="3:14" x14ac:dyDescent="0.25">
      <c r="C66" s="13"/>
      <c r="D66" s="13"/>
      <c r="F66" s="18">
        <v>27</v>
      </c>
      <c r="G66" s="86"/>
      <c r="H66" s="92"/>
      <c r="I66" s="87"/>
      <c r="J66" s="87"/>
      <c r="K66" s="92"/>
      <c r="L66" s="92"/>
      <c r="M66" s="93"/>
      <c r="N66" s="94"/>
    </row>
    <row r="67" spans="3:14" x14ac:dyDescent="0.25">
      <c r="F67" s="18">
        <v>28</v>
      </c>
      <c r="G67" s="86"/>
      <c r="H67" s="92"/>
      <c r="I67" s="87"/>
      <c r="J67" s="87"/>
      <c r="K67" s="92"/>
      <c r="L67" s="92"/>
      <c r="M67" s="93"/>
      <c r="N67" s="94"/>
    </row>
    <row r="68" spans="3:14" x14ac:dyDescent="0.25">
      <c r="F68" s="18">
        <v>29</v>
      </c>
      <c r="G68" s="86"/>
      <c r="H68" s="92"/>
      <c r="I68" s="87"/>
      <c r="J68" s="87"/>
      <c r="K68" s="92"/>
      <c r="L68" s="92"/>
      <c r="M68" s="93"/>
      <c r="N68" s="94"/>
    </row>
    <row r="69" spans="3:14" x14ac:dyDescent="0.25">
      <c r="F69" s="18">
        <v>30</v>
      </c>
      <c r="G69" s="86"/>
      <c r="H69" s="92"/>
      <c r="I69" s="87"/>
      <c r="J69" s="87"/>
      <c r="K69" s="92"/>
      <c r="L69" s="92"/>
      <c r="M69" s="93"/>
      <c r="N69" s="94"/>
    </row>
    <row r="70" spans="3:14" x14ac:dyDescent="0.25">
      <c r="F70" s="18">
        <v>31</v>
      </c>
      <c r="G70" s="86"/>
      <c r="H70" s="92"/>
      <c r="I70" s="87"/>
      <c r="J70" s="87"/>
      <c r="K70" s="92"/>
      <c r="L70" s="92"/>
      <c r="M70" s="93"/>
      <c r="N70" s="94"/>
    </row>
    <row r="71" spans="3:14" x14ac:dyDescent="0.25">
      <c r="C71" s="13"/>
      <c r="D71" s="13"/>
      <c r="F71" s="18">
        <v>32</v>
      </c>
      <c r="G71" s="86"/>
      <c r="H71" s="92"/>
      <c r="I71" s="87"/>
      <c r="J71" s="87"/>
      <c r="K71" s="92"/>
      <c r="L71" s="92"/>
      <c r="M71" s="93"/>
      <c r="N71" s="94"/>
    </row>
    <row r="72" spans="3:14" x14ac:dyDescent="0.25">
      <c r="C72" s="13"/>
      <c r="D72" s="13"/>
      <c r="F72" s="18">
        <v>33</v>
      </c>
      <c r="G72" s="86"/>
      <c r="H72" s="92"/>
      <c r="I72" s="87"/>
      <c r="J72" s="87"/>
      <c r="K72" s="92"/>
      <c r="L72" s="92"/>
      <c r="M72" s="93"/>
      <c r="N72" s="94"/>
    </row>
    <row r="73" spans="3:14" x14ac:dyDescent="0.25">
      <c r="C73" s="13"/>
      <c r="D73" s="13"/>
      <c r="F73" s="18">
        <v>34</v>
      </c>
      <c r="G73" s="86"/>
      <c r="H73" s="92"/>
      <c r="I73" s="87"/>
      <c r="J73" s="87"/>
      <c r="K73" s="92"/>
      <c r="L73" s="92"/>
      <c r="M73" s="93"/>
      <c r="N73" s="94"/>
    </row>
    <row r="74" spans="3:14" x14ac:dyDescent="0.25">
      <c r="C74" s="13"/>
      <c r="D74" s="13"/>
      <c r="F74" s="18">
        <v>35</v>
      </c>
      <c r="G74" s="86"/>
      <c r="H74" s="92"/>
      <c r="I74" s="87"/>
      <c r="J74" s="87"/>
      <c r="K74" s="92"/>
      <c r="L74" s="92"/>
      <c r="M74" s="93"/>
      <c r="N74" s="94"/>
    </row>
    <row r="75" spans="3:14" x14ac:dyDescent="0.25">
      <c r="C75" s="13"/>
      <c r="D75" s="13"/>
      <c r="F75" s="18">
        <v>36</v>
      </c>
      <c r="G75" s="86"/>
      <c r="H75" s="92"/>
      <c r="I75" s="87"/>
      <c r="J75" s="87"/>
      <c r="K75" s="92"/>
      <c r="L75" s="92"/>
      <c r="M75" s="93"/>
      <c r="N75" s="94"/>
    </row>
    <row r="76" spans="3:14" x14ac:dyDescent="0.25">
      <c r="C76" s="13"/>
      <c r="D76" s="13"/>
      <c r="F76" s="18">
        <v>37</v>
      </c>
      <c r="G76" s="86"/>
      <c r="H76" s="92"/>
      <c r="I76" s="87"/>
      <c r="J76" s="87"/>
      <c r="K76" s="92"/>
      <c r="L76" s="92"/>
      <c r="M76" s="93"/>
      <c r="N76" s="94"/>
    </row>
    <row r="77" spans="3:14" x14ac:dyDescent="0.25">
      <c r="C77" s="13"/>
      <c r="D77" s="13"/>
      <c r="F77" s="18">
        <v>38</v>
      </c>
      <c r="G77" s="86"/>
      <c r="H77" s="92"/>
      <c r="I77" s="87"/>
      <c r="J77" s="87"/>
      <c r="K77" s="92"/>
      <c r="L77" s="92"/>
      <c r="M77" s="93"/>
      <c r="N77" s="94"/>
    </row>
    <row r="78" spans="3:14" x14ac:dyDescent="0.25">
      <c r="C78" s="13"/>
      <c r="D78" s="13"/>
      <c r="F78" s="18">
        <v>39</v>
      </c>
      <c r="G78" s="86"/>
      <c r="H78" s="92"/>
      <c r="I78" s="87"/>
      <c r="J78" s="87"/>
      <c r="K78" s="92"/>
      <c r="L78" s="92"/>
      <c r="M78" s="93"/>
      <c r="N78" s="94"/>
    </row>
    <row r="79" spans="3:14" x14ac:dyDescent="0.25">
      <c r="C79" s="13"/>
      <c r="D79" s="13"/>
      <c r="F79" s="18">
        <v>40</v>
      </c>
      <c r="G79" s="86"/>
      <c r="H79" s="92"/>
      <c r="I79" s="87"/>
      <c r="J79" s="87"/>
      <c r="K79" s="92"/>
      <c r="L79" s="92"/>
      <c r="M79" s="93"/>
      <c r="N79" s="94"/>
    </row>
    <row r="80" spans="3:14" x14ac:dyDescent="0.25">
      <c r="C80" s="13"/>
      <c r="D80" s="13"/>
      <c r="F80" s="18">
        <v>41</v>
      </c>
      <c r="G80" s="86"/>
      <c r="H80" s="92"/>
      <c r="I80" s="87"/>
      <c r="J80" s="87"/>
      <c r="K80" s="92"/>
      <c r="L80" s="92"/>
      <c r="M80" s="93"/>
      <c r="N80" s="94"/>
    </row>
    <row r="81" spans="3:14" x14ac:dyDescent="0.25">
      <c r="C81" s="13"/>
      <c r="D81" s="13"/>
      <c r="F81" s="18">
        <v>42</v>
      </c>
      <c r="G81" s="86"/>
      <c r="H81" s="92"/>
      <c r="I81" s="87"/>
      <c r="J81" s="87"/>
      <c r="K81" s="92"/>
      <c r="L81" s="92"/>
      <c r="M81" s="93"/>
      <c r="N81" s="94"/>
    </row>
    <row r="82" spans="3:14" x14ac:dyDescent="0.25">
      <c r="C82" s="13"/>
      <c r="D82" s="13"/>
      <c r="F82" s="18">
        <v>43</v>
      </c>
      <c r="G82" s="86"/>
      <c r="H82" s="92"/>
      <c r="I82" s="87"/>
      <c r="J82" s="87"/>
      <c r="K82" s="92"/>
      <c r="L82" s="92"/>
      <c r="M82" s="93"/>
      <c r="N82" s="94"/>
    </row>
    <row r="83" spans="3:14" x14ac:dyDescent="0.25">
      <c r="C83" s="13"/>
      <c r="D83" s="13"/>
      <c r="F83" s="18">
        <v>44</v>
      </c>
      <c r="G83" s="86"/>
      <c r="H83" s="92"/>
      <c r="I83" s="87"/>
      <c r="J83" s="87"/>
      <c r="K83" s="92"/>
      <c r="L83" s="92"/>
      <c r="M83" s="93"/>
      <c r="N83" s="94"/>
    </row>
    <row r="84" spans="3:14" x14ac:dyDescent="0.25">
      <c r="C84" s="13"/>
      <c r="D84" s="13"/>
      <c r="F84" s="18">
        <v>45</v>
      </c>
      <c r="G84" s="86"/>
      <c r="H84" s="92"/>
      <c r="I84" s="87"/>
      <c r="J84" s="87"/>
      <c r="K84" s="92"/>
      <c r="L84" s="92"/>
      <c r="M84" s="93"/>
      <c r="N84" s="94"/>
    </row>
    <row r="85" spans="3:14" x14ac:dyDescent="0.25">
      <c r="C85" s="13"/>
      <c r="D85" s="13"/>
      <c r="F85" s="18">
        <v>46</v>
      </c>
      <c r="G85" s="86"/>
      <c r="H85" s="92"/>
      <c r="I85" s="87"/>
      <c r="J85" s="87"/>
      <c r="K85" s="92"/>
      <c r="L85" s="92"/>
      <c r="M85" s="93"/>
      <c r="N85" s="94"/>
    </row>
    <row r="86" spans="3:14" x14ac:dyDescent="0.25">
      <c r="C86" s="13"/>
      <c r="D86" s="13"/>
      <c r="F86" s="18">
        <v>47</v>
      </c>
      <c r="G86" s="86"/>
      <c r="H86" s="92"/>
      <c r="I86" s="87"/>
      <c r="J86" s="87"/>
      <c r="K86" s="92"/>
      <c r="L86" s="92"/>
      <c r="M86" s="93"/>
      <c r="N86" s="94"/>
    </row>
    <row r="87" spans="3:14" x14ac:dyDescent="0.25">
      <c r="C87" s="13"/>
      <c r="D87" s="13"/>
      <c r="F87" s="18">
        <v>48</v>
      </c>
      <c r="G87" s="86"/>
      <c r="H87" s="92"/>
      <c r="I87" s="87"/>
      <c r="J87" s="87"/>
      <c r="K87" s="92"/>
      <c r="L87" s="92"/>
      <c r="M87" s="93"/>
      <c r="N87" s="94"/>
    </row>
    <row r="88" spans="3:14" x14ac:dyDescent="0.25">
      <c r="C88" s="13"/>
      <c r="D88" s="13"/>
      <c r="F88" s="18">
        <v>49</v>
      </c>
      <c r="G88" s="86"/>
      <c r="H88" s="92"/>
      <c r="I88" s="87"/>
      <c r="J88" s="87"/>
      <c r="K88" s="92"/>
      <c r="L88" s="92"/>
      <c r="M88" s="93"/>
      <c r="N88" s="94"/>
    </row>
    <row r="89" spans="3:14" x14ac:dyDescent="0.25">
      <c r="C89" s="13"/>
      <c r="D89" s="13"/>
      <c r="F89" s="18">
        <v>50</v>
      </c>
      <c r="G89" s="86"/>
      <c r="H89" s="92"/>
      <c r="I89" s="87"/>
      <c r="J89" s="87"/>
      <c r="K89" s="92"/>
      <c r="L89" s="92"/>
      <c r="M89" s="93"/>
      <c r="N89" s="94"/>
    </row>
    <row r="90" spans="3:14" x14ac:dyDescent="0.25">
      <c r="C90" s="13"/>
      <c r="D90" s="13"/>
      <c r="F90" s="18">
        <v>51</v>
      </c>
      <c r="G90" s="86"/>
      <c r="H90" s="92"/>
      <c r="I90" s="87"/>
      <c r="J90" s="87"/>
      <c r="K90" s="92"/>
      <c r="L90" s="92"/>
      <c r="M90" s="93"/>
      <c r="N90" s="94"/>
    </row>
    <row r="91" spans="3:14" x14ac:dyDescent="0.25">
      <c r="C91" s="13"/>
      <c r="D91" s="13"/>
      <c r="F91" s="18">
        <v>52</v>
      </c>
      <c r="G91" s="86"/>
      <c r="H91" s="92"/>
      <c r="I91" s="87"/>
      <c r="J91" s="87"/>
      <c r="K91" s="92"/>
      <c r="L91" s="92"/>
      <c r="M91" s="93"/>
      <c r="N91" s="94"/>
    </row>
    <row r="92" spans="3:14" x14ac:dyDescent="0.25">
      <c r="C92" s="13"/>
      <c r="D92" s="13"/>
      <c r="F92" s="18">
        <v>53</v>
      </c>
      <c r="G92" s="86"/>
      <c r="H92" s="92"/>
      <c r="I92" s="87"/>
      <c r="J92" s="87"/>
      <c r="K92" s="92"/>
      <c r="L92" s="92"/>
      <c r="M92" s="93"/>
      <c r="N92" s="94"/>
    </row>
    <row r="93" spans="3:14" x14ac:dyDescent="0.25">
      <c r="C93" s="13"/>
      <c r="D93" s="13"/>
      <c r="F93" s="18">
        <v>54</v>
      </c>
      <c r="G93" s="86"/>
      <c r="H93" s="92"/>
      <c r="I93" s="87"/>
      <c r="J93" s="87"/>
      <c r="K93" s="92"/>
      <c r="L93" s="92"/>
      <c r="M93" s="93"/>
      <c r="N93" s="94"/>
    </row>
    <row r="94" spans="3:14" x14ac:dyDescent="0.25">
      <c r="C94" s="13"/>
      <c r="D94" s="13"/>
      <c r="F94" s="18">
        <v>55</v>
      </c>
      <c r="G94" s="86"/>
      <c r="H94" s="92"/>
      <c r="I94" s="87"/>
      <c r="J94" s="87"/>
      <c r="K94" s="92"/>
      <c r="L94" s="92"/>
      <c r="M94" s="93"/>
      <c r="N94" s="94"/>
    </row>
    <row r="95" spans="3:14" x14ac:dyDescent="0.25">
      <c r="C95" s="13"/>
      <c r="D95" s="13"/>
      <c r="F95" s="18">
        <v>56</v>
      </c>
      <c r="G95" s="86"/>
      <c r="H95" s="92"/>
      <c r="I95" s="87"/>
      <c r="J95" s="87"/>
      <c r="K95" s="92"/>
      <c r="L95" s="92"/>
      <c r="M95" s="93"/>
      <c r="N95" s="94"/>
    </row>
    <row r="96" spans="3:14" x14ac:dyDescent="0.25">
      <c r="C96" s="13"/>
      <c r="D96" s="13"/>
      <c r="F96" s="18">
        <v>57</v>
      </c>
      <c r="G96" s="86"/>
      <c r="H96" s="92"/>
      <c r="I96" s="87"/>
      <c r="J96" s="87"/>
      <c r="K96" s="92"/>
      <c r="L96" s="92"/>
      <c r="M96" s="93"/>
      <c r="N96" s="94"/>
    </row>
    <row r="97" spans="3:14" x14ac:dyDescent="0.25">
      <c r="C97" s="13"/>
      <c r="D97" s="13"/>
      <c r="F97" s="18">
        <v>58</v>
      </c>
      <c r="G97" s="86"/>
      <c r="H97" s="92"/>
      <c r="I97" s="87"/>
      <c r="J97" s="87"/>
      <c r="K97" s="92"/>
      <c r="L97" s="92"/>
      <c r="M97" s="93"/>
      <c r="N97" s="94"/>
    </row>
    <row r="98" spans="3:14" x14ac:dyDescent="0.25">
      <c r="C98" s="13"/>
      <c r="D98" s="13"/>
      <c r="F98" s="18">
        <v>59</v>
      </c>
      <c r="G98" s="86"/>
      <c r="H98" s="92"/>
      <c r="I98" s="87"/>
      <c r="J98" s="87"/>
      <c r="K98" s="92"/>
      <c r="L98" s="92"/>
      <c r="M98" s="93"/>
      <c r="N98" s="94"/>
    </row>
    <row r="99" spans="3:14" x14ac:dyDescent="0.25">
      <c r="C99" s="13"/>
      <c r="D99" s="13"/>
      <c r="F99" s="18">
        <v>60</v>
      </c>
      <c r="G99" s="86"/>
      <c r="H99" s="92"/>
      <c r="I99" s="87"/>
      <c r="J99" s="87"/>
      <c r="K99" s="92"/>
      <c r="L99" s="92"/>
      <c r="M99" s="93"/>
      <c r="N99" s="94"/>
    </row>
    <row r="100" spans="3:14" x14ac:dyDescent="0.25">
      <c r="C100" s="13"/>
      <c r="D100" s="13"/>
      <c r="F100" s="18">
        <v>61</v>
      </c>
      <c r="G100" s="86"/>
      <c r="H100" s="92"/>
      <c r="I100" s="87"/>
      <c r="J100" s="87"/>
      <c r="K100" s="92"/>
      <c r="L100" s="92"/>
      <c r="M100" s="93"/>
      <c r="N100" s="94"/>
    </row>
    <row r="101" spans="3:14" x14ac:dyDescent="0.25">
      <c r="C101" s="13"/>
      <c r="D101" s="13"/>
      <c r="F101" s="18">
        <v>62</v>
      </c>
      <c r="G101" s="86"/>
      <c r="H101" s="92"/>
      <c r="I101" s="87"/>
      <c r="J101" s="87"/>
      <c r="K101" s="92"/>
      <c r="L101" s="92"/>
      <c r="M101" s="93"/>
      <c r="N101" s="94"/>
    </row>
    <row r="102" spans="3:14" x14ac:dyDescent="0.25">
      <c r="C102" s="13"/>
      <c r="D102" s="13"/>
      <c r="F102" s="18">
        <v>63</v>
      </c>
      <c r="G102" s="86"/>
      <c r="H102" s="92"/>
      <c r="I102" s="87"/>
      <c r="J102" s="87"/>
      <c r="K102" s="92"/>
      <c r="L102" s="92"/>
      <c r="M102" s="93"/>
      <c r="N102" s="94"/>
    </row>
    <row r="103" spans="3:14" x14ac:dyDescent="0.25">
      <c r="C103" s="13"/>
      <c r="D103" s="13"/>
      <c r="F103" s="18">
        <v>64</v>
      </c>
      <c r="G103" s="86"/>
      <c r="H103" s="92"/>
      <c r="I103" s="87"/>
      <c r="J103" s="87"/>
      <c r="K103" s="92"/>
      <c r="L103" s="92"/>
      <c r="M103" s="93"/>
      <c r="N103" s="94"/>
    </row>
    <row r="104" spans="3:14" x14ac:dyDescent="0.25">
      <c r="C104" s="13"/>
      <c r="D104" s="13"/>
      <c r="F104" s="18">
        <v>65</v>
      </c>
      <c r="G104" s="86"/>
      <c r="H104" s="92"/>
      <c r="I104" s="87"/>
      <c r="J104" s="87"/>
      <c r="K104" s="92"/>
      <c r="L104" s="92"/>
      <c r="M104" s="93"/>
      <c r="N104" s="94"/>
    </row>
    <row r="105" spans="3:14" x14ac:dyDescent="0.25">
      <c r="C105" s="13"/>
      <c r="D105" s="13"/>
      <c r="F105" s="18">
        <v>66</v>
      </c>
      <c r="G105" s="86"/>
      <c r="H105" s="92"/>
      <c r="I105" s="87"/>
      <c r="J105" s="87"/>
      <c r="K105" s="92"/>
      <c r="L105" s="92"/>
      <c r="M105" s="93"/>
      <c r="N105" s="94"/>
    </row>
    <row r="106" spans="3:14" x14ac:dyDescent="0.25">
      <c r="C106" s="13"/>
      <c r="D106" s="13"/>
      <c r="F106" s="18">
        <v>67</v>
      </c>
      <c r="G106" s="86"/>
      <c r="H106" s="92"/>
      <c r="I106" s="87"/>
      <c r="J106" s="87"/>
      <c r="K106" s="92"/>
      <c r="L106" s="92"/>
      <c r="M106" s="93"/>
      <c r="N106" s="94"/>
    </row>
    <row r="107" spans="3:14" x14ac:dyDescent="0.25">
      <c r="C107" s="13"/>
      <c r="D107" s="13"/>
      <c r="F107" s="18">
        <v>68</v>
      </c>
      <c r="G107" s="86"/>
      <c r="H107" s="92"/>
      <c r="I107" s="87"/>
      <c r="J107" s="87"/>
      <c r="K107" s="92"/>
      <c r="L107" s="92"/>
      <c r="M107" s="93"/>
      <c r="N107" s="94"/>
    </row>
    <row r="108" spans="3:14" x14ac:dyDescent="0.25">
      <c r="C108" s="13"/>
      <c r="D108" s="13"/>
      <c r="F108" s="18">
        <v>69</v>
      </c>
      <c r="G108" s="86"/>
      <c r="H108" s="92"/>
      <c r="I108" s="87"/>
      <c r="J108" s="87"/>
      <c r="K108" s="92"/>
      <c r="L108" s="92"/>
      <c r="M108" s="93"/>
      <c r="N108" s="94"/>
    </row>
    <row r="109" spans="3:14" x14ac:dyDescent="0.25">
      <c r="C109" s="13"/>
      <c r="D109" s="13"/>
      <c r="F109" s="18">
        <v>70</v>
      </c>
      <c r="G109" s="86"/>
      <c r="H109" s="92"/>
      <c r="I109" s="87"/>
      <c r="J109" s="87"/>
      <c r="K109" s="92"/>
      <c r="L109" s="92"/>
      <c r="M109" s="93"/>
      <c r="N109" s="94"/>
    </row>
    <row r="110" spans="3:14" x14ac:dyDescent="0.25">
      <c r="C110" s="13"/>
      <c r="D110" s="13"/>
      <c r="F110" s="18">
        <v>71</v>
      </c>
      <c r="G110" s="86"/>
      <c r="H110" s="92"/>
      <c r="I110" s="87"/>
      <c r="J110" s="87"/>
      <c r="K110" s="92"/>
      <c r="L110" s="92"/>
      <c r="M110" s="93"/>
      <c r="N110" s="94"/>
    </row>
    <row r="111" spans="3:14" x14ac:dyDescent="0.25">
      <c r="C111" s="13"/>
      <c r="D111" s="13"/>
      <c r="F111" s="18">
        <v>72</v>
      </c>
      <c r="G111" s="95"/>
      <c r="H111" s="92"/>
      <c r="I111" s="96"/>
      <c r="J111" s="96"/>
      <c r="K111" s="92"/>
      <c r="L111" s="92"/>
      <c r="M111" s="93"/>
      <c r="N111" s="94"/>
    </row>
    <row r="112" spans="3:14" x14ac:dyDescent="0.25">
      <c r="C112" s="13"/>
      <c r="D112" s="13"/>
      <c r="F112" s="18">
        <v>73</v>
      </c>
      <c r="G112" s="95"/>
      <c r="H112" s="92"/>
      <c r="I112" s="96"/>
      <c r="J112" s="96"/>
      <c r="K112" s="92"/>
      <c r="L112" s="92"/>
      <c r="M112" s="93"/>
      <c r="N112" s="94"/>
    </row>
    <row r="113" spans="3:14" x14ac:dyDescent="0.25">
      <c r="C113" s="13"/>
      <c r="D113" s="13"/>
      <c r="F113" s="18">
        <v>74</v>
      </c>
      <c r="G113" s="95"/>
      <c r="H113" s="92"/>
      <c r="I113" s="96"/>
      <c r="J113" s="96"/>
      <c r="K113" s="92"/>
      <c r="L113" s="92"/>
      <c r="M113" s="93"/>
      <c r="N113" s="94"/>
    </row>
    <row r="114" spans="3:14" x14ac:dyDescent="0.25">
      <c r="C114" s="13"/>
      <c r="D114" s="13"/>
      <c r="F114" s="18">
        <v>75</v>
      </c>
      <c r="G114" s="95"/>
      <c r="H114" s="92"/>
      <c r="I114" s="96"/>
      <c r="J114" s="96"/>
      <c r="K114" s="92"/>
      <c r="L114" s="92"/>
      <c r="M114" s="93"/>
      <c r="N114" s="94"/>
    </row>
    <row r="115" spans="3:14" x14ac:dyDescent="0.25">
      <c r="C115" s="13"/>
      <c r="D115" s="13"/>
      <c r="F115" s="18">
        <v>76</v>
      </c>
      <c r="G115" s="95"/>
      <c r="H115" s="92"/>
      <c r="I115" s="96"/>
      <c r="J115" s="96"/>
      <c r="K115" s="92"/>
      <c r="L115" s="92"/>
      <c r="M115" s="93"/>
      <c r="N115" s="94"/>
    </row>
    <row r="116" spans="3:14" x14ac:dyDescent="0.25">
      <c r="C116" s="13"/>
      <c r="D116" s="13"/>
      <c r="F116" s="18">
        <v>77</v>
      </c>
      <c r="G116" s="95"/>
      <c r="H116" s="92"/>
      <c r="I116" s="96"/>
      <c r="J116" s="96"/>
      <c r="K116" s="92"/>
      <c r="L116" s="92"/>
      <c r="M116" s="93"/>
      <c r="N116" s="94"/>
    </row>
    <row r="117" spans="3:14" x14ac:dyDescent="0.25">
      <c r="C117" s="13"/>
      <c r="D117" s="13"/>
      <c r="F117" s="18">
        <v>78</v>
      </c>
      <c r="G117" s="95"/>
      <c r="H117" s="92"/>
      <c r="I117" s="96"/>
      <c r="J117" s="96"/>
      <c r="K117" s="92"/>
      <c r="L117" s="92"/>
      <c r="M117" s="93"/>
      <c r="N117" s="94"/>
    </row>
    <row r="118" spans="3:14" x14ac:dyDescent="0.25">
      <c r="C118" s="13"/>
      <c r="D118" s="13"/>
      <c r="F118" s="18">
        <v>79</v>
      </c>
      <c r="G118" s="95"/>
      <c r="H118" s="92"/>
      <c r="I118" s="96"/>
      <c r="J118" s="96"/>
      <c r="K118" s="92"/>
      <c r="L118" s="92"/>
      <c r="M118" s="93"/>
      <c r="N118" s="94"/>
    </row>
    <row r="119" spans="3:14" x14ac:dyDescent="0.25">
      <c r="C119" s="13"/>
      <c r="D119" s="13"/>
      <c r="F119" s="18">
        <v>80</v>
      </c>
      <c r="G119" s="95"/>
      <c r="H119" s="92"/>
      <c r="I119" s="96"/>
      <c r="J119" s="96"/>
      <c r="K119" s="92"/>
      <c r="L119" s="92"/>
      <c r="M119" s="93"/>
      <c r="N119" s="94"/>
    </row>
    <row r="120" spans="3:14" x14ac:dyDescent="0.25">
      <c r="C120" s="13"/>
      <c r="D120" s="13"/>
      <c r="F120" s="18">
        <v>81</v>
      </c>
      <c r="G120" s="95"/>
      <c r="H120" s="92"/>
      <c r="I120" s="96"/>
      <c r="J120" s="96"/>
      <c r="K120" s="92"/>
      <c r="L120" s="92"/>
      <c r="M120" s="93"/>
      <c r="N120" s="94"/>
    </row>
    <row r="121" spans="3:14" x14ac:dyDescent="0.25">
      <c r="C121" s="13"/>
      <c r="D121" s="13"/>
      <c r="F121" s="18">
        <v>82</v>
      </c>
      <c r="G121" s="95"/>
      <c r="H121" s="92"/>
      <c r="I121" s="96"/>
      <c r="J121" s="96"/>
      <c r="K121" s="92"/>
      <c r="L121" s="92"/>
      <c r="M121" s="93"/>
      <c r="N121" s="94"/>
    </row>
    <row r="122" spans="3:14" x14ac:dyDescent="0.25">
      <c r="C122" s="13"/>
      <c r="D122" s="13"/>
      <c r="F122" s="18">
        <v>83</v>
      </c>
      <c r="G122" s="95"/>
      <c r="H122" s="92"/>
      <c r="I122" s="96"/>
      <c r="J122" s="96"/>
      <c r="K122" s="92"/>
      <c r="L122" s="92"/>
      <c r="M122" s="93"/>
      <c r="N122" s="94"/>
    </row>
    <row r="123" spans="3:14" x14ac:dyDescent="0.25">
      <c r="C123" s="13"/>
      <c r="D123" s="13"/>
      <c r="F123" s="18">
        <v>84</v>
      </c>
      <c r="G123" s="95"/>
      <c r="H123" s="92"/>
      <c r="I123" s="96"/>
      <c r="J123" s="96"/>
      <c r="K123" s="92"/>
      <c r="L123" s="92"/>
      <c r="M123" s="93"/>
      <c r="N123" s="94"/>
    </row>
    <row r="124" spans="3:14" x14ac:dyDescent="0.25">
      <c r="C124" s="13"/>
      <c r="D124" s="13"/>
      <c r="F124" s="18">
        <v>85</v>
      </c>
      <c r="G124" s="95"/>
      <c r="H124" s="92"/>
      <c r="I124" s="96"/>
      <c r="J124" s="96"/>
      <c r="K124" s="92"/>
      <c r="L124" s="92"/>
      <c r="M124" s="93"/>
      <c r="N124" s="94"/>
    </row>
    <row r="125" spans="3:14" x14ac:dyDescent="0.25">
      <c r="C125" s="13"/>
      <c r="D125" s="13"/>
      <c r="F125" s="18">
        <v>86</v>
      </c>
      <c r="G125" s="95"/>
      <c r="H125" s="92"/>
      <c r="I125" s="96"/>
      <c r="J125" s="96"/>
      <c r="K125" s="92"/>
      <c r="L125" s="92"/>
      <c r="M125" s="93"/>
      <c r="N125" s="94"/>
    </row>
    <row r="126" spans="3:14" x14ac:dyDescent="0.25">
      <c r="C126" s="13"/>
      <c r="D126" s="13"/>
      <c r="F126" s="18">
        <v>87</v>
      </c>
      <c r="G126" s="95"/>
      <c r="H126" s="92"/>
      <c r="I126" s="96"/>
      <c r="J126" s="96"/>
      <c r="K126" s="92"/>
      <c r="L126" s="92"/>
      <c r="M126" s="93"/>
      <c r="N126" s="94"/>
    </row>
    <row r="127" spans="3:14" x14ac:dyDescent="0.25">
      <c r="C127" s="13"/>
      <c r="D127" s="13"/>
      <c r="F127" s="18">
        <v>88</v>
      </c>
      <c r="G127" s="95"/>
      <c r="H127" s="92"/>
      <c r="I127" s="96"/>
      <c r="J127" s="96"/>
      <c r="K127" s="92"/>
      <c r="L127" s="92"/>
      <c r="M127" s="93"/>
      <c r="N127" s="94"/>
    </row>
    <row r="128" spans="3:14" x14ac:dyDescent="0.25">
      <c r="C128" s="13"/>
      <c r="D128" s="13"/>
      <c r="F128" s="18">
        <v>89</v>
      </c>
      <c r="G128" s="95"/>
      <c r="H128" s="92"/>
      <c r="I128" s="96"/>
      <c r="J128" s="96"/>
      <c r="K128" s="92"/>
      <c r="L128" s="92"/>
      <c r="M128" s="93"/>
      <c r="N128" s="94"/>
    </row>
    <row r="129" spans="3:14" x14ac:dyDescent="0.25">
      <c r="C129" s="13"/>
      <c r="D129" s="13"/>
      <c r="F129" s="18">
        <v>90</v>
      </c>
      <c r="G129" s="95"/>
      <c r="H129" s="92"/>
      <c r="I129" s="96"/>
      <c r="J129" s="96"/>
      <c r="K129" s="92"/>
      <c r="L129" s="92"/>
      <c r="M129" s="93"/>
      <c r="N129" s="94"/>
    </row>
    <row r="130" spans="3:14" x14ac:dyDescent="0.25">
      <c r="C130" s="13"/>
      <c r="D130" s="13"/>
      <c r="F130" s="18">
        <v>91</v>
      </c>
      <c r="G130" s="95"/>
      <c r="H130" s="92"/>
      <c r="I130" s="96"/>
      <c r="J130" s="96"/>
      <c r="K130" s="92"/>
      <c r="L130" s="92"/>
      <c r="M130" s="93"/>
      <c r="N130" s="94"/>
    </row>
    <row r="131" spans="3:14" x14ac:dyDescent="0.25">
      <c r="C131" s="13"/>
      <c r="D131" s="13"/>
      <c r="F131" s="18">
        <v>92</v>
      </c>
      <c r="G131" s="95"/>
      <c r="H131" s="92"/>
      <c r="I131" s="96"/>
      <c r="J131" s="96"/>
      <c r="K131" s="92"/>
      <c r="L131" s="92"/>
      <c r="M131" s="93"/>
      <c r="N131" s="94"/>
    </row>
    <row r="132" spans="3:14" x14ac:dyDescent="0.25">
      <c r="C132" s="13"/>
      <c r="D132" s="13"/>
      <c r="F132" s="18">
        <v>93</v>
      </c>
      <c r="G132" s="95"/>
      <c r="H132" s="92"/>
      <c r="I132" s="96"/>
      <c r="J132" s="96"/>
      <c r="K132" s="92"/>
      <c r="L132" s="92"/>
      <c r="M132" s="93"/>
      <c r="N132" s="94"/>
    </row>
    <row r="133" spans="3:14" x14ac:dyDescent="0.25">
      <c r="C133" s="13"/>
      <c r="D133" s="13"/>
      <c r="F133" s="18">
        <v>94</v>
      </c>
      <c r="G133" s="95"/>
      <c r="H133" s="92"/>
      <c r="I133" s="96"/>
      <c r="J133" s="96"/>
      <c r="K133" s="92"/>
      <c r="L133" s="92"/>
      <c r="M133" s="93"/>
      <c r="N133" s="94"/>
    </row>
    <row r="134" spans="3:14" x14ac:dyDescent="0.25">
      <c r="C134" s="13"/>
      <c r="D134" s="13"/>
      <c r="F134" s="18">
        <v>95</v>
      </c>
      <c r="G134" s="95"/>
      <c r="H134" s="92"/>
      <c r="I134" s="96"/>
      <c r="J134" s="96"/>
      <c r="K134" s="92"/>
      <c r="L134" s="92"/>
      <c r="M134" s="93"/>
      <c r="N134" s="94"/>
    </row>
    <row r="135" spans="3:14" x14ac:dyDescent="0.25">
      <c r="C135" s="13"/>
      <c r="D135" s="13"/>
      <c r="F135" s="18">
        <v>96</v>
      </c>
      <c r="G135" s="95"/>
      <c r="H135" s="92"/>
      <c r="I135" s="96"/>
      <c r="J135" s="96"/>
      <c r="K135" s="92"/>
      <c r="L135" s="92"/>
      <c r="M135" s="93"/>
      <c r="N135" s="94"/>
    </row>
    <row r="136" spans="3:14" x14ac:dyDescent="0.25">
      <c r="C136" s="13"/>
      <c r="D136" s="13"/>
      <c r="F136" s="18">
        <v>97</v>
      </c>
      <c r="G136" s="95"/>
      <c r="H136" s="92"/>
      <c r="I136" s="96"/>
      <c r="J136" s="96"/>
      <c r="K136" s="92"/>
      <c r="L136" s="92"/>
      <c r="M136" s="93"/>
      <c r="N136" s="94"/>
    </row>
    <row r="137" spans="3:14" x14ac:dyDescent="0.25">
      <c r="C137" s="13"/>
      <c r="D137" s="13"/>
      <c r="F137" s="18">
        <v>98</v>
      </c>
      <c r="G137" s="95"/>
      <c r="H137" s="92"/>
      <c r="I137" s="96"/>
      <c r="J137" s="96"/>
      <c r="K137" s="92"/>
      <c r="L137" s="92"/>
      <c r="M137" s="93"/>
      <c r="N137" s="94"/>
    </row>
    <row r="138" spans="3:14" x14ac:dyDescent="0.25">
      <c r="C138" s="13"/>
      <c r="D138" s="13"/>
      <c r="F138" s="18">
        <v>99</v>
      </c>
      <c r="G138" s="95"/>
      <c r="H138" s="92"/>
      <c r="I138" s="96"/>
      <c r="J138" s="96"/>
      <c r="K138" s="92"/>
      <c r="L138" s="92"/>
      <c r="M138" s="93"/>
      <c r="N138" s="94"/>
    </row>
    <row r="139" spans="3:14" x14ac:dyDescent="0.25">
      <c r="C139" s="13"/>
      <c r="D139" s="13"/>
      <c r="F139" s="18">
        <v>100</v>
      </c>
      <c r="G139" s="95"/>
      <c r="H139" s="92"/>
      <c r="I139" s="96"/>
      <c r="J139" s="96"/>
      <c r="K139" s="92"/>
      <c r="L139" s="92"/>
      <c r="M139" s="93"/>
      <c r="N139" s="94"/>
    </row>
    <row r="140" spans="3:14" x14ac:dyDescent="0.25">
      <c r="F140" s="18">
        <v>101</v>
      </c>
      <c r="G140" s="95"/>
      <c r="H140" s="92"/>
      <c r="I140" s="96"/>
      <c r="J140" s="96"/>
      <c r="K140" s="92"/>
      <c r="L140" s="92"/>
      <c r="M140" s="93"/>
      <c r="N140" s="94"/>
    </row>
    <row r="141" spans="3:14" x14ac:dyDescent="0.25">
      <c r="F141" s="18">
        <v>102</v>
      </c>
      <c r="G141" s="95"/>
      <c r="H141" s="92"/>
      <c r="I141" s="96"/>
      <c r="J141" s="96"/>
      <c r="K141" s="92"/>
      <c r="L141" s="92"/>
      <c r="M141" s="93"/>
      <c r="N141" s="94"/>
    </row>
    <row r="142" spans="3:14" x14ac:dyDescent="0.25">
      <c r="F142" s="18">
        <v>103</v>
      </c>
      <c r="G142" s="95"/>
      <c r="H142" s="92"/>
      <c r="I142" s="96"/>
      <c r="J142" s="96"/>
      <c r="K142" s="92"/>
      <c r="L142" s="92"/>
      <c r="M142" s="93"/>
      <c r="N142" s="94"/>
    </row>
    <row r="143" spans="3:14" x14ac:dyDescent="0.25">
      <c r="F143" s="18">
        <v>104</v>
      </c>
      <c r="G143" s="95"/>
      <c r="H143" s="92"/>
      <c r="I143" s="96"/>
      <c r="J143" s="96"/>
      <c r="K143" s="92"/>
      <c r="L143" s="92"/>
      <c r="M143" s="93"/>
      <c r="N143" s="94"/>
    </row>
    <row r="144" spans="3:14" x14ac:dyDescent="0.25">
      <c r="F144" s="18">
        <v>105</v>
      </c>
      <c r="G144" s="95"/>
      <c r="H144" s="92"/>
      <c r="I144" s="96"/>
      <c r="J144" s="96"/>
      <c r="K144" s="92"/>
      <c r="L144" s="92"/>
      <c r="M144" s="93"/>
      <c r="N144" s="94"/>
    </row>
    <row r="145" spans="1:14" x14ac:dyDescent="0.25">
      <c r="F145" s="18">
        <v>106</v>
      </c>
      <c r="G145" s="95"/>
      <c r="H145" s="92"/>
      <c r="I145" s="96"/>
      <c r="J145" s="96"/>
      <c r="K145" s="92"/>
      <c r="L145" s="92"/>
      <c r="M145" s="93"/>
      <c r="N145" s="94"/>
    </row>
    <row r="146" spans="1:14" x14ac:dyDescent="0.25">
      <c r="F146" s="18">
        <v>107</v>
      </c>
      <c r="G146" s="95"/>
      <c r="H146" s="92"/>
      <c r="I146" s="96"/>
      <c r="J146" s="96"/>
      <c r="K146" s="92"/>
      <c r="L146" s="92"/>
      <c r="M146" s="93"/>
      <c r="N146" s="94"/>
    </row>
    <row r="147" spans="1:14" x14ac:dyDescent="0.25">
      <c r="F147" s="18">
        <v>108</v>
      </c>
      <c r="G147" s="95"/>
      <c r="H147" s="92"/>
      <c r="I147" s="96"/>
      <c r="J147" s="96"/>
      <c r="K147" s="92"/>
      <c r="L147" s="92"/>
      <c r="M147" s="93"/>
      <c r="N147" s="94"/>
    </row>
    <row r="148" spans="1:14" x14ac:dyDescent="0.25">
      <c r="F148" s="18">
        <v>109</v>
      </c>
      <c r="G148" s="95"/>
      <c r="H148" s="92"/>
      <c r="I148" s="96"/>
      <c r="J148" s="96"/>
      <c r="K148" s="92"/>
      <c r="L148" s="92"/>
      <c r="M148" s="93"/>
      <c r="N148" s="94"/>
    </row>
    <row r="149" spans="1:14" x14ac:dyDescent="0.25">
      <c r="F149" s="18">
        <v>110</v>
      </c>
      <c r="G149" s="95"/>
      <c r="H149" s="92"/>
      <c r="I149" s="96"/>
      <c r="J149" s="96"/>
      <c r="K149" s="92"/>
      <c r="L149" s="92"/>
      <c r="M149" s="93"/>
      <c r="N149" s="94"/>
    </row>
    <row r="150" spans="1:14" x14ac:dyDescent="0.25">
      <c r="F150" s="18">
        <v>111</v>
      </c>
      <c r="G150" s="95"/>
      <c r="H150" s="92"/>
      <c r="I150" s="96"/>
      <c r="J150" s="96"/>
      <c r="K150" s="92"/>
      <c r="L150" s="92"/>
      <c r="M150" s="93"/>
      <c r="N150" s="94"/>
    </row>
    <row r="151" spans="1:14" x14ac:dyDescent="0.25">
      <c r="F151" s="18">
        <v>112</v>
      </c>
      <c r="G151" s="95"/>
      <c r="H151" s="92"/>
      <c r="I151" s="96"/>
      <c r="J151" s="96"/>
      <c r="K151" s="92"/>
      <c r="L151" s="92"/>
      <c r="M151" s="93"/>
      <c r="N151" s="94"/>
    </row>
    <row r="152" spans="1:14" x14ac:dyDescent="0.25">
      <c r="F152" s="18">
        <v>113</v>
      </c>
      <c r="G152" s="95"/>
      <c r="H152" s="92"/>
      <c r="I152" s="96"/>
      <c r="J152" s="96"/>
      <c r="K152" s="92"/>
      <c r="L152" s="92"/>
      <c r="M152" s="93"/>
      <c r="N152" s="94"/>
    </row>
    <row r="153" spans="1:14" x14ac:dyDescent="0.25">
      <c r="F153" s="18">
        <v>114</v>
      </c>
      <c r="G153" s="95"/>
      <c r="H153" s="92"/>
      <c r="I153" s="96"/>
      <c r="J153" s="96"/>
      <c r="K153" s="92"/>
      <c r="L153" s="92"/>
      <c r="M153" s="93"/>
      <c r="N153" s="94"/>
    </row>
    <row r="154" spans="1:14" x14ac:dyDescent="0.25">
      <c r="A154" s="12"/>
      <c r="B154" s="46"/>
      <c r="C154" s="46"/>
      <c r="D154" s="46"/>
      <c r="E154" s="46"/>
      <c r="F154" s="18">
        <v>115</v>
      </c>
      <c r="G154" s="95"/>
      <c r="H154" s="92"/>
      <c r="I154" s="96"/>
      <c r="J154" s="96"/>
      <c r="K154" s="92"/>
      <c r="L154" s="92"/>
      <c r="M154" s="93"/>
      <c r="N154" s="94"/>
    </row>
    <row r="155" spans="1:14" x14ac:dyDescent="0.25">
      <c r="A155" s="12"/>
      <c r="B155" s="47"/>
      <c r="C155" s="47"/>
      <c r="D155" s="47"/>
      <c r="E155" s="47"/>
      <c r="F155" s="18">
        <v>116</v>
      </c>
      <c r="G155" s="95"/>
      <c r="H155" s="92"/>
      <c r="I155" s="96"/>
      <c r="J155" s="96"/>
      <c r="K155" s="92"/>
      <c r="L155" s="92"/>
      <c r="M155" s="93"/>
      <c r="N155" s="94"/>
    </row>
    <row r="156" spans="1:14" x14ac:dyDescent="0.25">
      <c r="A156" s="12"/>
      <c r="B156" s="47" t="s">
        <v>22</v>
      </c>
      <c r="C156" s="47" t="s">
        <v>10</v>
      </c>
      <c r="D156" s="47" t="s">
        <v>12</v>
      </c>
      <c r="E156" s="47"/>
      <c r="F156" s="18">
        <v>117</v>
      </c>
      <c r="G156" s="95"/>
      <c r="H156" s="92"/>
      <c r="I156" s="96"/>
      <c r="J156" s="96"/>
      <c r="K156" s="92"/>
      <c r="L156" s="92"/>
      <c r="M156" s="93"/>
      <c r="N156" s="94"/>
    </row>
    <row r="157" spans="1:14" x14ac:dyDescent="0.25">
      <c r="A157" s="12"/>
      <c r="B157" s="47" t="s">
        <v>23</v>
      </c>
      <c r="C157" s="47" t="s">
        <v>11</v>
      </c>
      <c r="D157" s="47" t="s">
        <v>13</v>
      </c>
      <c r="E157" s="47"/>
      <c r="F157" s="18">
        <v>118</v>
      </c>
      <c r="G157" s="95"/>
      <c r="H157" s="92"/>
      <c r="I157" s="96"/>
      <c r="J157" s="96"/>
      <c r="K157" s="92"/>
      <c r="L157" s="92"/>
      <c r="M157" s="93"/>
      <c r="N157" s="94"/>
    </row>
    <row r="158" spans="1:14" x14ac:dyDescent="0.25">
      <c r="A158" s="12"/>
      <c r="B158" s="47" t="s">
        <v>24</v>
      </c>
      <c r="C158" s="47" t="s">
        <v>2218</v>
      </c>
      <c r="D158" s="47" t="s">
        <v>14</v>
      </c>
      <c r="E158" s="47"/>
      <c r="F158" s="18">
        <v>119</v>
      </c>
      <c r="G158" s="95"/>
      <c r="H158" s="92"/>
      <c r="I158" s="96"/>
      <c r="J158" s="96"/>
      <c r="K158" s="92"/>
      <c r="L158" s="92"/>
      <c r="M158" s="93"/>
      <c r="N158" s="94"/>
    </row>
    <row r="159" spans="1:14" x14ac:dyDescent="0.25">
      <c r="A159" s="12"/>
      <c r="B159" s="47"/>
      <c r="C159" s="47"/>
      <c r="D159" s="47"/>
      <c r="E159" s="47"/>
      <c r="F159" s="18">
        <v>120</v>
      </c>
      <c r="G159" s="95"/>
      <c r="H159" s="92"/>
      <c r="I159" s="96"/>
      <c r="J159" s="96"/>
      <c r="K159" s="92"/>
      <c r="L159" s="92"/>
      <c r="M159" s="93"/>
      <c r="N159" s="94"/>
    </row>
    <row r="160" spans="1:14" x14ac:dyDescent="0.25">
      <c r="A160" s="12"/>
      <c r="B160" s="47"/>
      <c r="C160" s="47"/>
      <c r="D160" s="47"/>
      <c r="E160" s="47"/>
      <c r="F160" s="18">
        <v>121</v>
      </c>
      <c r="G160" s="95"/>
      <c r="H160" s="92"/>
      <c r="I160" s="96"/>
      <c r="J160" s="96"/>
      <c r="K160" s="92"/>
      <c r="L160" s="92"/>
      <c r="M160" s="93"/>
      <c r="N160" s="94"/>
    </row>
    <row r="161" spans="1:14" x14ac:dyDescent="0.25">
      <c r="A161" s="12"/>
      <c r="B161" s="47"/>
      <c r="C161" s="47"/>
      <c r="D161" s="47"/>
      <c r="E161" s="47"/>
      <c r="F161" s="18">
        <v>122</v>
      </c>
      <c r="G161" s="95"/>
      <c r="H161" s="92"/>
      <c r="I161" s="96"/>
      <c r="J161" s="96"/>
      <c r="K161" s="92"/>
      <c r="L161" s="92"/>
      <c r="M161" s="93"/>
      <c r="N161" s="94"/>
    </row>
    <row r="162" spans="1:14" x14ac:dyDescent="0.25">
      <c r="A162" s="12"/>
      <c r="B162" s="47"/>
      <c r="C162" s="47" t="s">
        <v>18</v>
      </c>
      <c r="D162" s="47"/>
      <c r="E162" s="47"/>
      <c r="F162" s="18">
        <v>123</v>
      </c>
      <c r="G162" s="95"/>
      <c r="H162" s="92"/>
      <c r="I162" s="96"/>
      <c r="J162" s="96"/>
      <c r="K162" s="92"/>
      <c r="L162" s="92"/>
      <c r="M162" s="93"/>
      <c r="N162" s="94"/>
    </row>
    <row r="163" spans="1:14" x14ac:dyDescent="0.25">
      <c r="A163" s="12"/>
      <c r="B163" s="47"/>
      <c r="C163" s="47" t="s">
        <v>19</v>
      </c>
      <c r="D163" s="47"/>
      <c r="E163" s="47"/>
      <c r="F163" s="18">
        <v>124</v>
      </c>
      <c r="G163" s="95"/>
      <c r="H163" s="92"/>
      <c r="I163" s="96"/>
      <c r="J163" s="96"/>
      <c r="K163" s="92"/>
      <c r="L163" s="92"/>
      <c r="M163" s="93"/>
      <c r="N163" s="94"/>
    </row>
    <row r="164" spans="1:14" x14ac:dyDescent="0.25">
      <c r="A164" s="12"/>
      <c r="B164" s="47"/>
      <c r="C164" s="47" t="s">
        <v>20</v>
      </c>
      <c r="D164" s="47"/>
      <c r="E164" s="47"/>
      <c r="F164" s="18">
        <v>125</v>
      </c>
      <c r="G164" s="95"/>
      <c r="H164" s="92"/>
      <c r="I164" s="96"/>
      <c r="J164" s="96"/>
      <c r="K164" s="92"/>
      <c r="L164" s="92"/>
      <c r="M164" s="93"/>
      <c r="N164" s="94"/>
    </row>
    <row r="165" spans="1:14" x14ac:dyDescent="0.25">
      <c r="A165" s="12"/>
      <c r="B165" s="47"/>
      <c r="C165" s="47" t="s">
        <v>2213</v>
      </c>
      <c r="D165" s="47"/>
      <c r="E165" s="47"/>
      <c r="F165" s="18">
        <v>126</v>
      </c>
      <c r="G165" s="95"/>
      <c r="H165" s="92"/>
      <c r="I165" s="96"/>
      <c r="J165" s="96"/>
      <c r="K165" s="92"/>
      <c r="L165" s="92"/>
      <c r="M165" s="93"/>
      <c r="N165" s="94"/>
    </row>
    <row r="166" spans="1:14" x14ac:dyDescent="0.25">
      <c r="F166" s="18">
        <v>127</v>
      </c>
      <c r="G166" s="95"/>
      <c r="H166" s="92"/>
      <c r="I166" s="96"/>
      <c r="J166" s="96"/>
      <c r="K166" s="92"/>
      <c r="L166" s="92"/>
      <c r="M166" s="93"/>
      <c r="N166" s="94"/>
    </row>
    <row r="167" spans="1:14" x14ac:dyDescent="0.25">
      <c r="F167" s="18">
        <v>128</v>
      </c>
      <c r="G167" s="95"/>
      <c r="H167" s="92"/>
      <c r="I167" s="96"/>
      <c r="J167" s="96"/>
      <c r="K167" s="92"/>
      <c r="L167" s="92"/>
      <c r="M167" s="93"/>
      <c r="N167" s="94"/>
    </row>
    <row r="168" spans="1:14" x14ac:dyDescent="0.25">
      <c r="F168" s="18">
        <v>129</v>
      </c>
      <c r="G168" s="95"/>
      <c r="H168" s="92"/>
      <c r="I168" s="96"/>
      <c r="J168" s="96"/>
      <c r="K168" s="92"/>
      <c r="L168" s="92"/>
      <c r="M168" s="93"/>
      <c r="N168" s="94"/>
    </row>
    <row r="169" spans="1:14" x14ac:dyDescent="0.25">
      <c r="F169" s="18">
        <v>130</v>
      </c>
      <c r="G169" s="95"/>
      <c r="H169" s="92"/>
      <c r="I169" s="96"/>
      <c r="J169" s="96"/>
      <c r="K169" s="92"/>
      <c r="L169" s="92"/>
      <c r="M169" s="93"/>
      <c r="N169" s="94"/>
    </row>
    <row r="170" spans="1:14" x14ac:dyDescent="0.25">
      <c r="F170" s="18">
        <v>131</v>
      </c>
      <c r="G170" s="95"/>
      <c r="H170" s="92"/>
      <c r="I170" s="96"/>
      <c r="J170" s="96"/>
      <c r="K170" s="92"/>
      <c r="L170" s="92"/>
      <c r="M170" s="93"/>
      <c r="N170" s="94"/>
    </row>
    <row r="171" spans="1:14" x14ac:dyDescent="0.25">
      <c r="F171" s="18">
        <v>132</v>
      </c>
      <c r="G171" s="95"/>
      <c r="H171" s="92"/>
      <c r="I171" s="96"/>
      <c r="J171" s="96"/>
      <c r="K171" s="92"/>
      <c r="L171" s="92"/>
      <c r="M171" s="93"/>
      <c r="N171" s="94"/>
    </row>
    <row r="172" spans="1:14" x14ac:dyDescent="0.25">
      <c r="F172" s="18">
        <v>133</v>
      </c>
      <c r="G172" s="95"/>
      <c r="H172" s="92"/>
      <c r="I172" s="96"/>
      <c r="J172" s="96"/>
      <c r="K172" s="92"/>
      <c r="L172" s="92"/>
      <c r="M172" s="93"/>
      <c r="N172" s="94"/>
    </row>
    <row r="173" spans="1:14" x14ac:dyDescent="0.25">
      <c r="F173" s="18">
        <v>134</v>
      </c>
      <c r="G173" s="95"/>
      <c r="H173" s="92"/>
      <c r="I173" s="96"/>
      <c r="J173" s="96"/>
      <c r="K173" s="92"/>
      <c r="L173" s="92"/>
      <c r="M173" s="93"/>
      <c r="N173" s="94"/>
    </row>
    <row r="174" spans="1:14" x14ac:dyDescent="0.25">
      <c r="F174" s="18">
        <v>135</v>
      </c>
      <c r="G174" s="95"/>
      <c r="H174" s="92"/>
      <c r="I174" s="96"/>
      <c r="J174" s="96"/>
      <c r="K174" s="92"/>
      <c r="L174" s="92"/>
      <c r="M174" s="93"/>
      <c r="N174" s="94"/>
    </row>
    <row r="175" spans="1:14" x14ac:dyDescent="0.25">
      <c r="F175" s="18">
        <v>136</v>
      </c>
      <c r="G175" s="95"/>
      <c r="H175" s="92"/>
      <c r="I175" s="96"/>
      <c r="J175" s="96"/>
      <c r="K175" s="92"/>
      <c r="L175" s="92"/>
      <c r="M175" s="93"/>
      <c r="N175" s="94"/>
    </row>
    <row r="176" spans="1:14" x14ac:dyDescent="0.25">
      <c r="F176" s="18">
        <v>137</v>
      </c>
      <c r="G176" s="95"/>
      <c r="H176" s="92"/>
      <c r="I176" s="96"/>
      <c r="J176" s="96"/>
      <c r="K176" s="92"/>
      <c r="L176" s="92"/>
      <c r="M176" s="93"/>
      <c r="N176" s="94"/>
    </row>
    <row r="177" spans="6:14" x14ac:dyDescent="0.25">
      <c r="F177" s="18">
        <v>138</v>
      </c>
      <c r="G177" s="95"/>
      <c r="H177" s="92"/>
      <c r="I177" s="96"/>
      <c r="J177" s="96"/>
      <c r="K177" s="92"/>
      <c r="L177" s="92"/>
      <c r="M177" s="93"/>
      <c r="N177" s="94"/>
    </row>
    <row r="178" spans="6:14" x14ac:dyDescent="0.25">
      <c r="F178" s="18">
        <v>139</v>
      </c>
      <c r="G178" s="95"/>
      <c r="H178" s="92"/>
      <c r="I178" s="96"/>
      <c r="J178" s="96"/>
      <c r="K178" s="92"/>
      <c r="L178" s="92"/>
      <c r="M178" s="93"/>
      <c r="N178" s="94"/>
    </row>
    <row r="179" spans="6:14" x14ac:dyDescent="0.25">
      <c r="F179" s="18">
        <v>140</v>
      </c>
      <c r="G179" s="95"/>
      <c r="H179" s="92"/>
      <c r="I179" s="96"/>
      <c r="J179" s="96"/>
      <c r="K179" s="92"/>
      <c r="L179" s="92"/>
      <c r="M179" s="93"/>
      <c r="N179" s="94"/>
    </row>
    <row r="180" spans="6:14" x14ac:dyDescent="0.25">
      <c r="F180" s="18">
        <v>141</v>
      </c>
      <c r="G180" s="95"/>
      <c r="H180" s="92"/>
      <c r="I180" s="96"/>
      <c r="J180" s="96"/>
      <c r="K180" s="92"/>
      <c r="L180" s="92"/>
      <c r="M180" s="93"/>
      <c r="N180" s="94"/>
    </row>
    <row r="181" spans="6:14" x14ac:dyDescent="0.25">
      <c r="F181" s="18">
        <v>142</v>
      </c>
      <c r="G181" s="95"/>
      <c r="H181" s="92"/>
      <c r="I181" s="96"/>
      <c r="J181" s="96"/>
      <c r="K181" s="92"/>
      <c r="L181" s="92"/>
      <c r="M181" s="93"/>
      <c r="N181" s="94"/>
    </row>
    <row r="182" spans="6:14" x14ac:dyDescent="0.25">
      <c r="F182" s="18">
        <v>143</v>
      </c>
      <c r="G182" s="95"/>
      <c r="H182" s="92"/>
      <c r="I182" s="96"/>
      <c r="J182" s="96"/>
      <c r="K182" s="92"/>
      <c r="L182" s="92"/>
      <c r="M182" s="93"/>
      <c r="N182" s="94"/>
    </row>
    <row r="183" spans="6:14" x14ac:dyDescent="0.25">
      <c r="F183" s="18">
        <v>144</v>
      </c>
      <c r="G183" s="95"/>
      <c r="H183" s="92"/>
      <c r="I183" s="96"/>
      <c r="J183" s="96"/>
      <c r="K183" s="92"/>
      <c r="L183" s="92"/>
      <c r="M183" s="93"/>
      <c r="N183" s="94"/>
    </row>
    <row r="184" spans="6:14" x14ac:dyDescent="0.25">
      <c r="F184" s="18">
        <v>145</v>
      </c>
      <c r="G184" s="86"/>
      <c r="H184" s="92"/>
      <c r="I184" s="87"/>
      <c r="J184" s="87"/>
      <c r="K184" s="92"/>
      <c r="L184" s="92"/>
      <c r="M184" s="93"/>
      <c r="N184" s="94"/>
    </row>
    <row r="185" spans="6:14" x14ac:dyDescent="0.25">
      <c r="F185" s="18">
        <v>146</v>
      </c>
      <c r="G185" s="86"/>
      <c r="H185" s="92"/>
      <c r="I185" s="87"/>
      <c r="J185" s="87"/>
      <c r="K185" s="92"/>
      <c r="L185" s="92"/>
      <c r="M185" s="93"/>
      <c r="N185" s="94"/>
    </row>
    <row r="186" spans="6:14" x14ac:dyDescent="0.25">
      <c r="F186" s="18">
        <v>147</v>
      </c>
      <c r="G186" s="86"/>
      <c r="H186" s="92"/>
      <c r="I186" s="87"/>
      <c r="J186" s="87"/>
      <c r="K186" s="92"/>
      <c r="L186" s="92"/>
      <c r="M186" s="93"/>
      <c r="N186" s="94"/>
    </row>
    <row r="187" spans="6:14" x14ac:dyDescent="0.25">
      <c r="F187" s="18">
        <v>148</v>
      </c>
      <c r="G187" s="86"/>
      <c r="H187" s="92"/>
      <c r="I187" s="87"/>
      <c r="J187" s="87"/>
      <c r="K187" s="92"/>
      <c r="L187" s="92"/>
      <c r="M187" s="93"/>
      <c r="N187" s="94"/>
    </row>
    <row r="188" spans="6:14" x14ac:dyDescent="0.25">
      <c r="F188" s="18">
        <v>149</v>
      </c>
      <c r="G188" s="86"/>
      <c r="H188" s="92"/>
      <c r="I188" s="87"/>
      <c r="J188" s="87"/>
      <c r="K188" s="92"/>
      <c r="L188" s="92"/>
      <c r="M188" s="93"/>
      <c r="N188" s="94"/>
    </row>
    <row r="189" spans="6:14" x14ac:dyDescent="0.25">
      <c r="F189" s="18">
        <v>150</v>
      </c>
      <c r="G189" s="86"/>
      <c r="H189" s="92"/>
      <c r="I189" s="87"/>
      <c r="J189" s="87"/>
      <c r="K189" s="92"/>
      <c r="L189" s="92"/>
      <c r="M189" s="93"/>
      <c r="N189" s="94"/>
    </row>
    <row r="190" spans="6:14" x14ac:dyDescent="0.25">
      <c r="F190" s="18">
        <v>151</v>
      </c>
      <c r="G190" s="86"/>
      <c r="H190" s="92"/>
      <c r="I190" s="87"/>
      <c r="J190" s="87"/>
      <c r="K190" s="92"/>
      <c r="L190" s="92"/>
      <c r="M190" s="93"/>
      <c r="N190" s="94"/>
    </row>
    <row r="191" spans="6:14" x14ac:dyDescent="0.25">
      <c r="F191" s="18">
        <v>152</v>
      </c>
      <c r="G191" s="86"/>
      <c r="H191" s="92"/>
      <c r="I191" s="87"/>
      <c r="J191" s="87"/>
      <c r="K191" s="92"/>
      <c r="L191" s="92"/>
      <c r="M191" s="93"/>
      <c r="N191" s="94"/>
    </row>
    <row r="192" spans="6:14" x14ac:dyDescent="0.25">
      <c r="F192" s="18">
        <v>153</v>
      </c>
      <c r="G192" s="86"/>
      <c r="H192" s="92"/>
      <c r="I192" s="87"/>
      <c r="J192" s="87"/>
      <c r="K192" s="92"/>
      <c r="L192" s="92"/>
      <c r="M192" s="93"/>
      <c r="N192" s="94"/>
    </row>
    <row r="193" spans="6:14" x14ac:dyDescent="0.25">
      <c r="F193" s="18">
        <v>154</v>
      </c>
      <c r="G193" s="86"/>
      <c r="H193" s="92"/>
      <c r="I193" s="87"/>
      <c r="J193" s="87"/>
      <c r="K193" s="92"/>
      <c r="L193" s="92"/>
      <c r="M193" s="93"/>
      <c r="N193" s="94"/>
    </row>
    <row r="194" spans="6:14" x14ac:dyDescent="0.25">
      <c r="F194" s="18">
        <v>155</v>
      </c>
      <c r="G194" s="86"/>
      <c r="H194" s="92"/>
      <c r="I194" s="87"/>
      <c r="J194" s="87"/>
      <c r="K194" s="92"/>
      <c r="L194" s="92"/>
      <c r="M194" s="93"/>
      <c r="N194" s="94"/>
    </row>
    <row r="195" spans="6:14" x14ac:dyDescent="0.25">
      <c r="F195" s="18">
        <v>156</v>
      </c>
      <c r="G195" s="86"/>
      <c r="H195" s="92"/>
      <c r="I195" s="87"/>
      <c r="J195" s="87"/>
      <c r="K195" s="92"/>
      <c r="L195" s="92"/>
      <c r="M195" s="93"/>
      <c r="N195" s="94"/>
    </row>
    <row r="196" spans="6:14" x14ac:dyDescent="0.25">
      <c r="F196" s="18">
        <v>157</v>
      </c>
      <c r="G196" s="86"/>
      <c r="H196" s="92"/>
      <c r="I196" s="87"/>
      <c r="J196" s="87"/>
      <c r="K196" s="92"/>
      <c r="L196" s="92"/>
      <c r="M196" s="93"/>
      <c r="N196" s="94"/>
    </row>
    <row r="197" spans="6:14" x14ac:dyDescent="0.25">
      <c r="F197" s="18">
        <v>158</v>
      </c>
      <c r="G197" s="86"/>
      <c r="H197" s="92"/>
      <c r="I197" s="87"/>
      <c r="J197" s="87"/>
      <c r="K197" s="92"/>
      <c r="L197" s="92"/>
      <c r="M197" s="93"/>
      <c r="N197" s="94"/>
    </row>
    <row r="198" spans="6:14" x14ac:dyDescent="0.25">
      <c r="F198" s="18">
        <v>159</v>
      </c>
      <c r="G198" s="86"/>
      <c r="H198" s="92"/>
      <c r="I198" s="87"/>
      <c r="J198" s="87"/>
      <c r="K198" s="92"/>
      <c r="L198" s="92"/>
      <c r="M198" s="93"/>
      <c r="N198" s="94"/>
    </row>
    <row r="199" spans="6:14" x14ac:dyDescent="0.25">
      <c r="F199" s="18">
        <v>160</v>
      </c>
      <c r="G199" s="86"/>
      <c r="H199" s="92"/>
      <c r="I199" s="87"/>
      <c r="J199" s="87"/>
      <c r="K199" s="92"/>
      <c r="L199" s="92"/>
      <c r="M199" s="93"/>
      <c r="N199" s="94"/>
    </row>
    <row r="200" spans="6:14" x14ac:dyDescent="0.25">
      <c r="F200" s="18">
        <v>161</v>
      </c>
      <c r="G200" s="86"/>
      <c r="H200" s="92"/>
      <c r="I200" s="87"/>
      <c r="J200" s="87"/>
      <c r="K200" s="92"/>
      <c r="L200" s="92"/>
      <c r="M200" s="93"/>
      <c r="N200" s="94"/>
    </row>
    <row r="201" spans="6:14" x14ac:dyDescent="0.25">
      <c r="F201" s="18">
        <v>162</v>
      </c>
      <c r="G201" s="86"/>
      <c r="H201" s="92"/>
      <c r="I201" s="87"/>
      <c r="J201" s="87"/>
      <c r="K201" s="92"/>
      <c r="L201" s="92"/>
      <c r="M201" s="93"/>
      <c r="N201" s="94"/>
    </row>
    <row r="202" spans="6:14" x14ac:dyDescent="0.25">
      <c r="F202" s="18">
        <v>163</v>
      </c>
      <c r="G202" s="86"/>
      <c r="H202" s="92"/>
      <c r="I202" s="87"/>
      <c r="J202" s="87"/>
      <c r="K202" s="92"/>
      <c r="L202" s="92"/>
      <c r="M202" s="93"/>
      <c r="N202" s="94"/>
    </row>
    <row r="203" spans="6:14" x14ac:dyDescent="0.25">
      <c r="F203" s="18">
        <v>164</v>
      </c>
      <c r="G203" s="86"/>
      <c r="H203" s="92"/>
      <c r="I203" s="87"/>
      <c r="J203" s="87"/>
      <c r="K203" s="92"/>
      <c r="L203" s="92"/>
      <c r="M203" s="93"/>
      <c r="N203" s="94"/>
    </row>
    <row r="204" spans="6:14" x14ac:dyDescent="0.25">
      <c r="F204" s="18">
        <v>165</v>
      </c>
      <c r="G204" s="86"/>
      <c r="H204" s="92"/>
      <c r="I204" s="87"/>
      <c r="J204" s="87"/>
      <c r="K204" s="92"/>
      <c r="L204" s="92"/>
      <c r="M204" s="93"/>
      <c r="N204" s="94"/>
    </row>
    <row r="205" spans="6:14" x14ac:dyDescent="0.25">
      <c r="F205" s="18">
        <v>166</v>
      </c>
      <c r="G205" s="86"/>
      <c r="H205" s="92"/>
      <c r="I205" s="87"/>
      <c r="J205" s="87"/>
      <c r="K205" s="92"/>
      <c r="L205" s="92"/>
      <c r="M205" s="93"/>
      <c r="N205" s="94"/>
    </row>
    <row r="206" spans="6:14" x14ac:dyDescent="0.25">
      <c r="F206" s="18">
        <v>167</v>
      </c>
      <c r="G206" s="86"/>
      <c r="H206" s="92"/>
      <c r="I206" s="87"/>
      <c r="J206" s="87"/>
      <c r="K206" s="92"/>
      <c r="L206" s="92"/>
      <c r="M206" s="93"/>
      <c r="N206" s="94"/>
    </row>
    <row r="207" spans="6:14" x14ac:dyDescent="0.25">
      <c r="F207" s="18">
        <v>168</v>
      </c>
      <c r="G207" s="86"/>
      <c r="H207" s="92"/>
      <c r="I207" s="87"/>
      <c r="J207" s="87"/>
      <c r="K207" s="92"/>
      <c r="L207" s="92"/>
      <c r="M207" s="93"/>
      <c r="N207" s="94"/>
    </row>
    <row r="208" spans="6:14" x14ac:dyDescent="0.25">
      <c r="F208" s="18">
        <v>169</v>
      </c>
      <c r="G208" s="86"/>
      <c r="H208" s="92"/>
      <c r="I208" s="87"/>
      <c r="J208" s="87"/>
      <c r="K208" s="92"/>
      <c r="L208" s="92"/>
      <c r="M208" s="93"/>
      <c r="N208" s="94"/>
    </row>
    <row r="209" spans="6:14" x14ac:dyDescent="0.25">
      <c r="F209" s="18">
        <v>170</v>
      </c>
      <c r="G209" s="86"/>
      <c r="H209" s="92"/>
      <c r="I209" s="87"/>
      <c r="J209" s="87"/>
      <c r="K209" s="92"/>
      <c r="L209" s="92"/>
      <c r="M209" s="93"/>
      <c r="N209" s="94"/>
    </row>
    <row r="210" spans="6:14" x14ac:dyDescent="0.25">
      <c r="F210" s="18">
        <v>171</v>
      </c>
      <c r="G210" s="86"/>
      <c r="H210" s="92"/>
      <c r="I210" s="87"/>
      <c r="J210" s="87"/>
      <c r="K210" s="92"/>
      <c r="L210" s="92"/>
      <c r="M210" s="93"/>
      <c r="N210" s="94"/>
    </row>
    <row r="211" spans="6:14" x14ac:dyDescent="0.25">
      <c r="F211" s="18">
        <v>172</v>
      </c>
      <c r="G211" s="86"/>
      <c r="H211" s="92"/>
      <c r="I211" s="87"/>
      <c r="J211" s="87"/>
      <c r="K211" s="92"/>
      <c r="L211" s="92"/>
      <c r="M211" s="93"/>
      <c r="N211" s="94"/>
    </row>
    <row r="212" spans="6:14" x14ac:dyDescent="0.25">
      <c r="F212" s="18">
        <v>173</v>
      </c>
      <c r="G212" s="86"/>
      <c r="H212" s="92"/>
      <c r="I212" s="87"/>
      <c r="J212" s="87"/>
      <c r="K212" s="92"/>
      <c r="L212" s="92"/>
      <c r="M212" s="93"/>
      <c r="N212" s="94"/>
    </row>
    <row r="213" spans="6:14" x14ac:dyDescent="0.25">
      <c r="F213" s="18">
        <v>174</v>
      </c>
      <c r="G213" s="86"/>
      <c r="H213" s="92"/>
      <c r="I213" s="87"/>
      <c r="J213" s="87"/>
      <c r="K213" s="92"/>
      <c r="L213" s="92"/>
      <c r="M213" s="93"/>
      <c r="N213" s="94"/>
    </row>
    <row r="214" spans="6:14" x14ac:dyDescent="0.25">
      <c r="F214" s="18">
        <v>175</v>
      </c>
      <c r="G214" s="86"/>
      <c r="H214" s="92"/>
      <c r="I214" s="87"/>
      <c r="J214" s="87"/>
      <c r="K214" s="92"/>
      <c r="L214" s="92"/>
      <c r="M214" s="93"/>
      <c r="N214" s="94"/>
    </row>
    <row r="215" spans="6:14" x14ac:dyDescent="0.25">
      <c r="F215" s="18">
        <v>176</v>
      </c>
      <c r="G215" s="86"/>
      <c r="H215" s="92"/>
      <c r="I215" s="87"/>
      <c r="J215" s="87"/>
      <c r="K215" s="92"/>
      <c r="L215" s="92"/>
      <c r="M215" s="93"/>
      <c r="N215" s="94"/>
    </row>
    <row r="216" spans="6:14" x14ac:dyDescent="0.25">
      <c r="F216" s="18">
        <v>177</v>
      </c>
      <c r="G216" s="86"/>
      <c r="H216" s="92"/>
      <c r="I216" s="87"/>
      <c r="J216" s="87"/>
      <c r="K216" s="92"/>
      <c r="L216" s="92"/>
      <c r="M216" s="93"/>
      <c r="N216" s="94"/>
    </row>
    <row r="217" spans="6:14" x14ac:dyDescent="0.25">
      <c r="F217" s="18">
        <v>178</v>
      </c>
      <c r="G217" s="86"/>
      <c r="H217" s="92"/>
      <c r="I217" s="87"/>
      <c r="J217" s="87"/>
      <c r="K217" s="92"/>
      <c r="L217" s="92"/>
      <c r="M217" s="93"/>
      <c r="N217" s="94"/>
    </row>
    <row r="218" spans="6:14" x14ac:dyDescent="0.25">
      <c r="F218" s="18">
        <v>179</v>
      </c>
      <c r="G218" s="86"/>
      <c r="H218" s="92"/>
      <c r="I218" s="87"/>
      <c r="J218" s="87"/>
      <c r="K218" s="92"/>
      <c r="L218" s="92"/>
      <c r="M218" s="93"/>
      <c r="N218" s="94"/>
    </row>
    <row r="219" spans="6:14" x14ac:dyDescent="0.25">
      <c r="F219" s="18">
        <v>180</v>
      </c>
      <c r="G219" s="86"/>
      <c r="H219" s="92"/>
      <c r="I219" s="87"/>
      <c r="J219" s="87"/>
      <c r="K219" s="92"/>
      <c r="L219" s="92"/>
      <c r="M219" s="93"/>
      <c r="N219" s="94"/>
    </row>
    <row r="220" spans="6:14" x14ac:dyDescent="0.25">
      <c r="F220" s="18">
        <v>181</v>
      </c>
      <c r="G220" s="86"/>
      <c r="H220" s="92"/>
      <c r="I220" s="87"/>
      <c r="J220" s="87"/>
      <c r="K220" s="92"/>
      <c r="L220" s="92"/>
      <c r="M220" s="93"/>
      <c r="N220" s="94"/>
    </row>
    <row r="221" spans="6:14" x14ac:dyDescent="0.25">
      <c r="F221" s="18">
        <v>182</v>
      </c>
      <c r="G221" s="86"/>
      <c r="H221" s="92"/>
      <c r="I221" s="87"/>
      <c r="J221" s="87"/>
      <c r="K221" s="92"/>
      <c r="L221" s="92"/>
      <c r="M221" s="93"/>
      <c r="N221" s="94"/>
    </row>
    <row r="222" spans="6:14" x14ac:dyDescent="0.25">
      <c r="F222" s="18">
        <v>183</v>
      </c>
      <c r="G222" s="86"/>
      <c r="H222" s="92"/>
      <c r="I222" s="87"/>
      <c r="J222" s="87"/>
      <c r="K222" s="92"/>
      <c r="L222" s="92"/>
      <c r="M222" s="93"/>
      <c r="N222" s="94"/>
    </row>
    <row r="223" spans="6:14" x14ac:dyDescent="0.25">
      <c r="F223" s="18">
        <v>184</v>
      </c>
      <c r="G223" s="86"/>
      <c r="H223" s="92"/>
      <c r="I223" s="87"/>
      <c r="J223" s="87"/>
      <c r="K223" s="92"/>
      <c r="L223" s="92"/>
      <c r="M223" s="93"/>
      <c r="N223" s="94"/>
    </row>
    <row r="224" spans="6:14" x14ac:dyDescent="0.25">
      <c r="F224" s="18">
        <v>185</v>
      </c>
      <c r="G224" s="86"/>
      <c r="H224" s="92"/>
      <c r="I224" s="87"/>
      <c r="J224" s="87"/>
      <c r="K224" s="92"/>
      <c r="L224" s="92"/>
      <c r="M224" s="93"/>
      <c r="N224" s="94"/>
    </row>
    <row r="225" spans="6:14" x14ac:dyDescent="0.25">
      <c r="F225" s="18">
        <v>186</v>
      </c>
      <c r="G225" s="86"/>
      <c r="H225" s="92"/>
      <c r="I225" s="87"/>
      <c r="J225" s="87"/>
      <c r="K225" s="92"/>
      <c r="L225" s="92"/>
      <c r="M225" s="93"/>
      <c r="N225" s="94"/>
    </row>
    <row r="226" spans="6:14" x14ac:dyDescent="0.25">
      <c r="F226" s="18">
        <v>187</v>
      </c>
      <c r="G226" s="86"/>
      <c r="H226" s="92"/>
      <c r="I226" s="87"/>
      <c r="J226" s="87"/>
      <c r="K226" s="92"/>
      <c r="L226" s="92"/>
      <c r="M226" s="93"/>
      <c r="N226" s="94"/>
    </row>
    <row r="227" spans="6:14" x14ac:dyDescent="0.25">
      <c r="F227" s="18">
        <v>188</v>
      </c>
      <c r="G227" s="86"/>
      <c r="H227" s="92"/>
      <c r="I227" s="87"/>
      <c r="J227" s="87"/>
      <c r="K227" s="92"/>
      <c r="L227" s="92"/>
      <c r="M227" s="93"/>
      <c r="N227" s="94"/>
    </row>
    <row r="228" spans="6:14" x14ac:dyDescent="0.25">
      <c r="F228" s="18">
        <v>189</v>
      </c>
      <c r="G228" s="86"/>
      <c r="H228" s="92"/>
      <c r="I228" s="87"/>
      <c r="J228" s="87"/>
      <c r="K228" s="92"/>
      <c r="L228" s="92"/>
      <c r="M228" s="93"/>
      <c r="N228" s="94"/>
    </row>
    <row r="229" spans="6:14" x14ac:dyDescent="0.25">
      <c r="F229" s="18">
        <v>190</v>
      </c>
      <c r="G229" s="86"/>
      <c r="H229" s="92"/>
      <c r="I229" s="87"/>
      <c r="J229" s="87"/>
      <c r="K229" s="92"/>
      <c r="L229" s="92"/>
      <c r="M229" s="93"/>
      <c r="N229" s="94"/>
    </row>
    <row r="230" spans="6:14" x14ac:dyDescent="0.25">
      <c r="F230" s="18">
        <v>191</v>
      </c>
      <c r="G230" s="86"/>
      <c r="H230" s="92"/>
      <c r="I230" s="87"/>
      <c r="J230" s="87"/>
      <c r="K230" s="92"/>
      <c r="L230" s="92"/>
      <c r="M230" s="93"/>
      <c r="N230" s="94"/>
    </row>
    <row r="231" spans="6:14" x14ac:dyDescent="0.25">
      <c r="F231" s="18">
        <v>192</v>
      </c>
      <c r="G231" s="86"/>
      <c r="H231" s="92"/>
      <c r="I231" s="87"/>
      <c r="J231" s="87"/>
      <c r="K231" s="92"/>
      <c r="L231" s="92"/>
      <c r="M231" s="93"/>
      <c r="N231" s="94"/>
    </row>
    <row r="232" spans="6:14" x14ac:dyDescent="0.25">
      <c r="F232" s="18">
        <v>193</v>
      </c>
      <c r="G232" s="86"/>
      <c r="H232" s="92"/>
      <c r="I232" s="87"/>
      <c r="J232" s="87"/>
      <c r="K232" s="92"/>
      <c r="L232" s="92"/>
      <c r="M232" s="93"/>
      <c r="N232" s="94"/>
    </row>
    <row r="233" spans="6:14" x14ac:dyDescent="0.25">
      <c r="F233" s="18">
        <v>194</v>
      </c>
      <c r="G233" s="86"/>
      <c r="H233" s="92"/>
      <c r="I233" s="87"/>
      <c r="J233" s="87"/>
      <c r="K233" s="92"/>
      <c r="L233" s="92"/>
      <c r="M233" s="93"/>
      <c r="N233" s="94"/>
    </row>
    <row r="234" spans="6:14" x14ac:dyDescent="0.25">
      <c r="F234" s="18">
        <v>195</v>
      </c>
      <c r="G234" s="86"/>
      <c r="H234" s="92"/>
      <c r="I234" s="87"/>
      <c r="J234" s="87"/>
      <c r="K234" s="92"/>
      <c r="L234" s="92"/>
      <c r="M234" s="93"/>
      <c r="N234" s="94"/>
    </row>
    <row r="235" spans="6:14" x14ac:dyDescent="0.25">
      <c r="F235" s="18">
        <v>196</v>
      </c>
      <c r="G235" s="86"/>
      <c r="H235" s="92"/>
      <c r="I235" s="87"/>
      <c r="J235" s="87"/>
      <c r="K235" s="92"/>
      <c r="L235" s="92"/>
      <c r="M235" s="93"/>
      <c r="N235" s="94"/>
    </row>
    <row r="236" spans="6:14" x14ac:dyDescent="0.25">
      <c r="F236" s="18">
        <v>197</v>
      </c>
      <c r="G236" s="86"/>
      <c r="H236" s="92"/>
      <c r="I236" s="87"/>
      <c r="J236" s="87"/>
      <c r="K236" s="92"/>
      <c r="L236" s="92"/>
      <c r="M236" s="93"/>
      <c r="N236" s="94"/>
    </row>
    <row r="237" spans="6:14" x14ac:dyDescent="0.25">
      <c r="F237" s="18">
        <v>198</v>
      </c>
      <c r="G237" s="95"/>
      <c r="H237" s="92"/>
      <c r="I237" s="96"/>
      <c r="J237" s="96"/>
      <c r="K237" s="92"/>
      <c r="L237" s="92"/>
      <c r="M237" s="93"/>
      <c r="N237" s="94"/>
    </row>
    <row r="238" spans="6:14" x14ac:dyDescent="0.25">
      <c r="F238" s="18">
        <v>199</v>
      </c>
      <c r="G238" s="95"/>
      <c r="H238" s="92"/>
      <c r="I238" s="96"/>
      <c r="J238" s="96"/>
      <c r="K238" s="92"/>
      <c r="L238" s="92"/>
      <c r="M238" s="93"/>
      <c r="N238" s="94"/>
    </row>
    <row r="239" spans="6:14" x14ac:dyDescent="0.25">
      <c r="F239" s="18">
        <v>200</v>
      </c>
      <c r="G239" s="95"/>
      <c r="H239" s="92"/>
      <c r="I239" s="96"/>
      <c r="J239" s="96"/>
      <c r="K239" s="92"/>
      <c r="L239" s="92"/>
      <c r="M239" s="93"/>
      <c r="N239" s="94"/>
    </row>
    <row r="240" spans="6:14" x14ac:dyDescent="0.25">
      <c r="F240" s="18">
        <v>201</v>
      </c>
      <c r="G240" s="95"/>
      <c r="H240" s="92"/>
      <c r="I240" s="96"/>
      <c r="J240" s="96"/>
      <c r="K240" s="92"/>
      <c r="L240" s="92"/>
      <c r="M240" s="93"/>
      <c r="N240" s="94"/>
    </row>
    <row r="241" spans="6:14" x14ac:dyDescent="0.25">
      <c r="F241" s="18">
        <v>202</v>
      </c>
      <c r="G241" s="95"/>
      <c r="H241" s="92"/>
      <c r="I241" s="96"/>
      <c r="J241" s="96"/>
      <c r="K241" s="92"/>
      <c r="L241" s="92"/>
      <c r="M241" s="93"/>
      <c r="N241" s="94"/>
    </row>
    <row r="242" spans="6:14" x14ac:dyDescent="0.25">
      <c r="F242" s="18">
        <v>203</v>
      </c>
      <c r="G242" s="95"/>
      <c r="H242" s="92"/>
      <c r="I242" s="96"/>
      <c r="J242" s="96"/>
      <c r="K242" s="92"/>
      <c r="L242" s="92"/>
      <c r="M242" s="93"/>
      <c r="N242" s="94"/>
    </row>
    <row r="243" spans="6:14" x14ac:dyDescent="0.25">
      <c r="F243" s="18">
        <v>204</v>
      </c>
      <c r="G243" s="95"/>
      <c r="H243" s="92"/>
      <c r="I243" s="96"/>
      <c r="J243" s="96"/>
      <c r="K243" s="92"/>
      <c r="L243" s="92"/>
      <c r="M243" s="93"/>
      <c r="N243" s="94"/>
    </row>
    <row r="244" spans="6:14" x14ac:dyDescent="0.25">
      <c r="F244" s="18">
        <v>205</v>
      </c>
      <c r="G244" s="95"/>
      <c r="H244" s="92"/>
      <c r="I244" s="96"/>
      <c r="J244" s="96"/>
      <c r="K244" s="92"/>
      <c r="L244" s="92"/>
      <c r="M244" s="93"/>
      <c r="N244" s="94"/>
    </row>
    <row r="245" spans="6:14" x14ac:dyDescent="0.25">
      <c r="F245" s="18">
        <v>206</v>
      </c>
      <c r="G245" s="95"/>
      <c r="H245" s="92"/>
      <c r="I245" s="96"/>
      <c r="J245" s="96"/>
      <c r="K245" s="92"/>
      <c r="L245" s="92"/>
      <c r="M245" s="93"/>
      <c r="N245" s="94"/>
    </row>
    <row r="246" spans="6:14" x14ac:dyDescent="0.25">
      <c r="F246" s="18">
        <v>207</v>
      </c>
      <c r="G246" s="95"/>
      <c r="H246" s="92"/>
      <c r="I246" s="96"/>
      <c r="J246" s="96"/>
      <c r="K246" s="92"/>
      <c r="L246" s="92"/>
      <c r="M246" s="93"/>
      <c r="N246" s="94"/>
    </row>
    <row r="247" spans="6:14" x14ac:dyDescent="0.25">
      <c r="F247" s="18">
        <v>208</v>
      </c>
      <c r="G247" s="95"/>
      <c r="H247" s="92"/>
      <c r="I247" s="96"/>
      <c r="J247" s="96"/>
      <c r="K247" s="92"/>
      <c r="L247" s="92"/>
      <c r="M247" s="93"/>
      <c r="N247" s="94"/>
    </row>
    <row r="248" spans="6:14" x14ac:dyDescent="0.25">
      <c r="F248" s="18">
        <v>209</v>
      </c>
      <c r="G248" s="95"/>
      <c r="H248" s="92"/>
      <c r="I248" s="96"/>
      <c r="J248" s="96"/>
      <c r="K248" s="92"/>
      <c r="L248" s="92"/>
      <c r="M248" s="93"/>
      <c r="N248" s="94"/>
    </row>
    <row r="249" spans="6:14" x14ac:dyDescent="0.25">
      <c r="F249" s="18">
        <v>210</v>
      </c>
      <c r="G249" s="95"/>
      <c r="H249" s="92"/>
      <c r="I249" s="96"/>
      <c r="J249" s="96"/>
      <c r="K249" s="92"/>
      <c r="L249" s="92"/>
      <c r="M249" s="93"/>
      <c r="N249" s="94"/>
    </row>
    <row r="250" spans="6:14" x14ac:dyDescent="0.25">
      <c r="F250" s="18">
        <v>211</v>
      </c>
      <c r="G250" s="95"/>
      <c r="H250" s="92"/>
      <c r="I250" s="96"/>
      <c r="J250" s="96"/>
      <c r="K250" s="92"/>
      <c r="L250" s="92"/>
      <c r="M250" s="93"/>
      <c r="N250" s="94"/>
    </row>
    <row r="251" spans="6:14" x14ac:dyDescent="0.25">
      <c r="F251" s="18">
        <v>212</v>
      </c>
      <c r="G251" s="95"/>
      <c r="H251" s="92"/>
      <c r="I251" s="96"/>
      <c r="J251" s="96"/>
      <c r="K251" s="92"/>
      <c r="L251" s="92"/>
      <c r="M251" s="93"/>
      <c r="N251" s="94"/>
    </row>
    <row r="252" spans="6:14" x14ac:dyDescent="0.25">
      <c r="F252" s="18">
        <v>213</v>
      </c>
      <c r="G252" s="95"/>
      <c r="H252" s="92"/>
      <c r="I252" s="96"/>
      <c r="J252" s="96"/>
      <c r="K252" s="92"/>
      <c r="L252" s="92"/>
      <c r="M252" s="93"/>
      <c r="N252" s="94"/>
    </row>
    <row r="253" spans="6:14" x14ac:dyDescent="0.25">
      <c r="F253" s="18">
        <v>214</v>
      </c>
      <c r="G253" s="95"/>
      <c r="H253" s="92"/>
      <c r="I253" s="96"/>
      <c r="J253" s="96"/>
      <c r="K253" s="92"/>
      <c r="L253" s="92"/>
      <c r="M253" s="93"/>
      <c r="N253" s="94"/>
    </row>
    <row r="254" spans="6:14" x14ac:dyDescent="0.25">
      <c r="F254" s="18">
        <v>215</v>
      </c>
      <c r="G254" s="95"/>
      <c r="H254" s="92"/>
      <c r="I254" s="96"/>
      <c r="J254" s="96"/>
      <c r="K254" s="92"/>
      <c r="L254" s="92"/>
      <c r="M254" s="93"/>
      <c r="N254" s="94"/>
    </row>
    <row r="255" spans="6:14" x14ac:dyDescent="0.25">
      <c r="F255" s="18">
        <v>216</v>
      </c>
      <c r="G255" s="95"/>
      <c r="H255" s="92"/>
      <c r="I255" s="96"/>
      <c r="J255" s="96"/>
      <c r="K255" s="92"/>
      <c r="L255" s="92"/>
      <c r="M255" s="93"/>
      <c r="N255" s="94"/>
    </row>
    <row r="256" spans="6:14" x14ac:dyDescent="0.25">
      <c r="F256" s="18">
        <v>217</v>
      </c>
      <c r="G256" s="95"/>
      <c r="H256" s="92"/>
      <c r="I256" s="96"/>
      <c r="J256" s="96"/>
      <c r="K256" s="92"/>
      <c r="L256" s="92"/>
      <c r="M256" s="93"/>
      <c r="N256" s="94"/>
    </row>
    <row r="257" spans="6:14" x14ac:dyDescent="0.25">
      <c r="F257" s="18">
        <v>218</v>
      </c>
      <c r="G257" s="95"/>
      <c r="H257" s="92"/>
      <c r="I257" s="96"/>
      <c r="J257" s="96"/>
      <c r="K257" s="92"/>
      <c r="L257" s="92"/>
      <c r="M257" s="93"/>
      <c r="N257" s="94"/>
    </row>
    <row r="258" spans="6:14" x14ac:dyDescent="0.25">
      <c r="F258" s="18">
        <v>219</v>
      </c>
      <c r="G258" s="95"/>
      <c r="H258" s="92"/>
      <c r="I258" s="96"/>
      <c r="J258" s="96"/>
      <c r="K258" s="92"/>
      <c r="L258" s="92"/>
      <c r="M258" s="93"/>
      <c r="N258" s="94"/>
    </row>
    <row r="259" spans="6:14" x14ac:dyDescent="0.25">
      <c r="F259" s="18">
        <v>220</v>
      </c>
      <c r="G259" s="95"/>
      <c r="H259" s="92"/>
      <c r="I259" s="96"/>
      <c r="J259" s="96"/>
      <c r="K259" s="92"/>
      <c r="L259" s="92"/>
      <c r="M259" s="93"/>
      <c r="N259" s="94"/>
    </row>
    <row r="260" spans="6:14" x14ac:dyDescent="0.25">
      <c r="F260" s="18">
        <v>221</v>
      </c>
      <c r="G260" s="95"/>
      <c r="H260" s="92"/>
      <c r="I260" s="96"/>
      <c r="J260" s="96"/>
      <c r="K260" s="92"/>
      <c r="L260" s="92"/>
      <c r="M260" s="93"/>
      <c r="N260" s="94"/>
    </row>
    <row r="261" spans="6:14" x14ac:dyDescent="0.25">
      <c r="F261" s="18">
        <v>222</v>
      </c>
      <c r="G261" s="95"/>
      <c r="H261" s="92"/>
      <c r="I261" s="96"/>
      <c r="J261" s="96"/>
      <c r="K261" s="92"/>
      <c r="L261" s="92"/>
      <c r="M261" s="93"/>
      <c r="N261" s="94"/>
    </row>
    <row r="262" spans="6:14" x14ac:dyDescent="0.25">
      <c r="F262" s="18">
        <v>223</v>
      </c>
      <c r="G262" s="95"/>
      <c r="H262" s="92"/>
      <c r="I262" s="96"/>
      <c r="J262" s="96"/>
      <c r="K262" s="92"/>
      <c r="L262" s="92"/>
      <c r="M262" s="93"/>
      <c r="N262" s="94"/>
    </row>
    <row r="263" spans="6:14" x14ac:dyDescent="0.25">
      <c r="F263" s="18">
        <v>224</v>
      </c>
      <c r="G263" s="95"/>
      <c r="H263" s="92"/>
      <c r="I263" s="96"/>
      <c r="J263" s="96"/>
      <c r="K263" s="92"/>
      <c r="L263" s="92"/>
      <c r="M263" s="93"/>
      <c r="N263" s="94"/>
    </row>
    <row r="264" spans="6:14" x14ac:dyDescent="0.25">
      <c r="F264" s="18">
        <v>225</v>
      </c>
      <c r="G264" s="95"/>
      <c r="H264" s="92"/>
      <c r="I264" s="96"/>
      <c r="J264" s="96"/>
      <c r="K264" s="92"/>
      <c r="L264" s="92"/>
      <c r="M264" s="93"/>
      <c r="N264" s="94"/>
    </row>
    <row r="265" spans="6:14" x14ac:dyDescent="0.25">
      <c r="F265" s="18">
        <v>226</v>
      </c>
      <c r="G265" s="95"/>
      <c r="H265" s="92"/>
      <c r="I265" s="96"/>
      <c r="J265" s="96"/>
      <c r="K265" s="92"/>
      <c r="L265" s="92"/>
      <c r="M265" s="93"/>
      <c r="N265" s="94"/>
    </row>
    <row r="266" spans="6:14" x14ac:dyDescent="0.25">
      <c r="F266" s="18">
        <v>227</v>
      </c>
      <c r="G266" s="95"/>
      <c r="H266" s="92"/>
      <c r="I266" s="96"/>
      <c r="J266" s="96"/>
      <c r="K266" s="92"/>
      <c r="L266" s="92"/>
      <c r="M266" s="93"/>
      <c r="N266" s="94"/>
    </row>
    <row r="267" spans="6:14" x14ac:dyDescent="0.25">
      <c r="F267" s="18">
        <v>228</v>
      </c>
      <c r="G267" s="95"/>
      <c r="H267" s="92"/>
      <c r="I267" s="96"/>
      <c r="J267" s="96"/>
      <c r="K267" s="92"/>
      <c r="L267" s="92"/>
      <c r="M267" s="93"/>
      <c r="N267" s="94"/>
    </row>
    <row r="268" spans="6:14" x14ac:dyDescent="0.25">
      <c r="F268" s="18">
        <v>229</v>
      </c>
      <c r="G268" s="95"/>
      <c r="H268" s="92"/>
      <c r="I268" s="96"/>
      <c r="J268" s="96"/>
      <c r="K268" s="92"/>
      <c r="L268" s="92"/>
      <c r="M268" s="93"/>
      <c r="N268" s="94"/>
    </row>
    <row r="269" spans="6:14" x14ac:dyDescent="0.25">
      <c r="F269" s="18">
        <v>230</v>
      </c>
      <c r="G269" s="95"/>
      <c r="H269" s="92"/>
      <c r="I269" s="96"/>
      <c r="J269" s="96"/>
      <c r="K269" s="92"/>
      <c r="L269" s="92"/>
      <c r="M269" s="93"/>
      <c r="N269" s="94"/>
    </row>
    <row r="270" spans="6:14" x14ac:dyDescent="0.25">
      <c r="F270" s="18">
        <v>231</v>
      </c>
      <c r="G270" s="95"/>
      <c r="H270" s="92"/>
      <c r="I270" s="96"/>
      <c r="J270" s="96"/>
      <c r="K270" s="92"/>
      <c r="L270" s="92"/>
      <c r="M270" s="93"/>
      <c r="N270" s="94"/>
    </row>
    <row r="271" spans="6:14" x14ac:dyDescent="0.25">
      <c r="F271" s="18">
        <v>232</v>
      </c>
      <c r="G271" s="95"/>
      <c r="H271" s="92"/>
      <c r="I271" s="96"/>
      <c r="J271" s="96"/>
      <c r="K271" s="92"/>
      <c r="L271" s="92"/>
      <c r="M271" s="93"/>
      <c r="N271" s="94"/>
    </row>
    <row r="272" spans="6:14" x14ac:dyDescent="0.25">
      <c r="F272" s="18">
        <v>233</v>
      </c>
      <c r="G272" s="95"/>
      <c r="H272" s="92"/>
      <c r="I272" s="96"/>
      <c r="J272" s="96"/>
      <c r="K272" s="92"/>
      <c r="L272" s="92"/>
      <c r="M272" s="93"/>
      <c r="N272" s="94"/>
    </row>
    <row r="273" spans="6:14" x14ac:dyDescent="0.25">
      <c r="F273" s="18">
        <v>234</v>
      </c>
      <c r="G273" s="95"/>
      <c r="H273" s="92"/>
      <c r="I273" s="96"/>
      <c r="J273" s="96"/>
      <c r="K273" s="92"/>
      <c r="L273" s="92"/>
      <c r="M273" s="93"/>
      <c r="N273" s="94"/>
    </row>
    <row r="274" spans="6:14" x14ac:dyDescent="0.25">
      <c r="F274" s="18">
        <v>235</v>
      </c>
      <c r="G274" s="95"/>
      <c r="H274" s="92"/>
      <c r="I274" s="96"/>
      <c r="J274" s="96"/>
      <c r="K274" s="92"/>
      <c r="L274" s="92"/>
      <c r="M274" s="93"/>
      <c r="N274" s="94"/>
    </row>
    <row r="275" spans="6:14" x14ac:dyDescent="0.25">
      <c r="F275" s="18">
        <v>236</v>
      </c>
      <c r="G275" s="95"/>
      <c r="H275" s="92"/>
      <c r="I275" s="96"/>
      <c r="J275" s="96"/>
      <c r="K275" s="92"/>
      <c r="L275" s="92"/>
      <c r="M275" s="93"/>
      <c r="N275" s="94"/>
    </row>
    <row r="276" spans="6:14" x14ac:dyDescent="0.25">
      <c r="F276" s="18">
        <v>237</v>
      </c>
      <c r="G276" s="95"/>
      <c r="H276" s="92"/>
      <c r="I276" s="96"/>
      <c r="J276" s="96"/>
      <c r="K276" s="92"/>
      <c r="L276" s="92"/>
      <c r="M276" s="93"/>
      <c r="N276" s="94"/>
    </row>
    <row r="277" spans="6:14" x14ac:dyDescent="0.25">
      <c r="F277" s="18">
        <v>238</v>
      </c>
      <c r="G277" s="95"/>
      <c r="H277" s="92"/>
      <c r="I277" s="96"/>
      <c r="J277" s="96"/>
      <c r="K277" s="92"/>
      <c r="L277" s="92"/>
      <c r="M277" s="93"/>
      <c r="N277" s="94"/>
    </row>
    <row r="278" spans="6:14" x14ac:dyDescent="0.25">
      <c r="F278" s="18">
        <v>239</v>
      </c>
      <c r="G278" s="95"/>
      <c r="H278" s="92"/>
      <c r="I278" s="96"/>
      <c r="J278" s="96"/>
      <c r="K278" s="92"/>
      <c r="L278" s="92"/>
      <c r="M278" s="93"/>
      <c r="N278" s="94"/>
    </row>
    <row r="279" spans="6:14" x14ac:dyDescent="0.25">
      <c r="F279" s="18">
        <v>240</v>
      </c>
      <c r="G279" s="95"/>
      <c r="H279" s="92"/>
      <c r="I279" s="96"/>
      <c r="J279" s="96"/>
      <c r="K279" s="92"/>
      <c r="L279" s="92"/>
      <c r="M279" s="93"/>
      <c r="N279" s="94"/>
    </row>
    <row r="280" spans="6:14" x14ac:dyDescent="0.25">
      <c r="F280" s="18">
        <v>241</v>
      </c>
      <c r="G280" s="95"/>
      <c r="H280" s="92"/>
      <c r="I280" s="96"/>
      <c r="J280" s="96"/>
      <c r="K280" s="92"/>
      <c r="L280" s="92"/>
      <c r="M280" s="93"/>
      <c r="N280" s="94"/>
    </row>
    <row r="281" spans="6:14" x14ac:dyDescent="0.25">
      <c r="F281" s="18">
        <v>242</v>
      </c>
      <c r="G281" s="95"/>
      <c r="H281" s="92"/>
      <c r="I281" s="96"/>
      <c r="J281" s="96"/>
      <c r="K281" s="92"/>
      <c r="L281" s="92"/>
      <c r="M281" s="93"/>
      <c r="N281" s="94"/>
    </row>
    <row r="282" spans="6:14" x14ac:dyDescent="0.25">
      <c r="F282" s="18">
        <v>243</v>
      </c>
      <c r="G282" s="95"/>
      <c r="H282" s="92"/>
      <c r="I282" s="96"/>
      <c r="J282" s="96"/>
      <c r="K282" s="92"/>
      <c r="L282" s="92"/>
      <c r="M282" s="93"/>
      <c r="N282" s="94"/>
    </row>
    <row r="283" spans="6:14" x14ac:dyDescent="0.25">
      <c r="F283" s="18">
        <v>244</v>
      </c>
      <c r="G283" s="95"/>
      <c r="H283" s="92"/>
      <c r="I283" s="96"/>
      <c r="J283" s="96"/>
      <c r="K283" s="92"/>
      <c r="L283" s="92"/>
      <c r="M283" s="93"/>
      <c r="N283" s="94"/>
    </row>
    <row r="284" spans="6:14" x14ac:dyDescent="0.25">
      <c r="F284" s="18">
        <v>245</v>
      </c>
      <c r="G284" s="95"/>
      <c r="H284" s="92"/>
      <c r="I284" s="96"/>
      <c r="J284" s="96"/>
      <c r="K284" s="92"/>
      <c r="L284" s="92"/>
      <c r="M284" s="93"/>
      <c r="N284" s="94"/>
    </row>
    <row r="285" spans="6:14" x14ac:dyDescent="0.25">
      <c r="F285" s="18">
        <v>246</v>
      </c>
      <c r="G285" s="95"/>
      <c r="H285" s="92"/>
      <c r="I285" s="96"/>
      <c r="J285" s="96"/>
      <c r="K285" s="92"/>
      <c r="L285" s="92"/>
      <c r="M285" s="93"/>
      <c r="N285" s="94"/>
    </row>
    <row r="286" spans="6:14" x14ac:dyDescent="0.25">
      <c r="F286" s="18">
        <v>247</v>
      </c>
      <c r="G286" s="95"/>
      <c r="H286" s="92"/>
      <c r="I286" s="96"/>
      <c r="J286" s="96"/>
      <c r="K286" s="92"/>
      <c r="L286" s="92"/>
      <c r="M286" s="93"/>
      <c r="N286" s="94"/>
    </row>
    <row r="287" spans="6:14" x14ac:dyDescent="0.25">
      <c r="F287" s="18">
        <v>248</v>
      </c>
      <c r="G287" s="95"/>
      <c r="H287" s="92"/>
      <c r="I287" s="96"/>
      <c r="J287" s="96"/>
      <c r="K287" s="92"/>
      <c r="L287" s="92"/>
      <c r="M287" s="93"/>
      <c r="N287" s="94"/>
    </row>
    <row r="288" spans="6:14" x14ac:dyDescent="0.25">
      <c r="F288" s="18">
        <v>249</v>
      </c>
      <c r="G288" s="95"/>
      <c r="H288" s="92"/>
      <c r="I288" s="96"/>
      <c r="J288" s="96"/>
      <c r="K288" s="92"/>
      <c r="L288" s="92"/>
      <c r="M288" s="93"/>
      <c r="N288" s="94"/>
    </row>
    <row r="289" spans="6:14" x14ac:dyDescent="0.25">
      <c r="F289" s="18">
        <v>250</v>
      </c>
      <c r="G289" s="95"/>
      <c r="H289" s="92"/>
      <c r="I289" s="96"/>
      <c r="J289" s="96"/>
      <c r="K289" s="92"/>
      <c r="L289" s="92"/>
      <c r="M289" s="93"/>
      <c r="N289" s="94"/>
    </row>
    <row r="290" spans="6:14" x14ac:dyDescent="0.25">
      <c r="F290" s="18">
        <v>251</v>
      </c>
      <c r="G290" s="95"/>
      <c r="H290" s="92"/>
      <c r="I290" s="96"/>
      <c r="J290" s="96"/>
      <c r="K290" s="92"/>
      <c r="L290" s="92"/>
      <c r="M290" s="93"/>
      <c r="N290" s="94"/>
    </row>
    <row r="291" spans="6:14" x14ac:dyDescent="0.25">
      <c r="F291" s="18">
        <v>252</v>
      </c>
      <c r="G291" s="95"/>
      <c r="H291" s="92"/>
      <c r="I291" s="96"/>
      <c r="J291" s="96"/>
      <c r="K291" s="92"/>
      <c r="L291" s="92"/>
      <c r="M291" s="93"/>
      <c r="N291" s="94"/>
    </row>
    <row r="292" spans="6:14" x14ac:dyDescent="0.25">
      <c r="F292" s="18">
        <v>253</v>
      </c>
      <c r="G292" s="95"/>
      <c r="H292" s="92"/>
      <c r="I292" s="96"/>
      <c r="J292" s="96"/>
      <c r="K292" s="92"/>
      <c r="L292" s="92"/>
      <c r="M292" s="93"/>
      <c r="N292" s="94"/>
    </row>
    <row r="293" spans="6:14" x14ac:dyDescent="0.25">
      <c r="F293" s="18">
        <v>254</v>
      </c>
      <c r="G293" s="95"/>
      <c r="H293" s="92"/>
      <c r="I293" s="96"/>
      <c r="J293" s="96"/>
      <c r="K293" s="92"/>
      <c r="L293" s="92"/>
      <c r="M293" s="93"/>
      <c r="N293" s="94"/>
    </row>
    <row r="294" spans="6:14" x14ac:dyDescent="0.25">
      <c r="F294" s="18">
        <v>255</v>
      </c>
      <c r="G294" s="95"/>
      <c r="H294" s="92"/>
      <c r="I294" s="96"/>
      <c r="J294" s="96"/>
      <c r="K294" s="92"/>
      <c r="L294" s="92"/>
      <c r="M294" s="93"/>
      <c r="N294" s="94"/>
    </row>
    <row r="295" spans="6:14" x14ac:dyDescent="0.25">
      <c r="F295" s="18">
        <v>256</v>
      </c>
      <c r="G295" s="95"/>
      <c r="H295" s="92"/>
      <c r="I295" s="96"/>
      <c r="J295" s="96"/>
      <c r="K295" s="92"/>
      <c r="L295" s="92"/>
      <c r="M295" s="93"/>
      <c r="N295" s="94"/>
    </row>
    <row r="296" spans="6:14" x14ac:dyDescent="0.25">
      <c r="F296" s="18">
        <v>257</v>
      </c>
      <c r="G296" s="95"/>
      <c r="H296" s="92"/>
      <c r="I296" s="96"/>
      <c r="J296" s="96"/>
      <c r="K296" s="92"/>
      <c r="L296" s="92"/>
      <c r="M296" s="93"/>
      <c r="N296" s="94"/>
    </row>
    <row r="297" spans="6:14" x14ac:dyDescent="0.25">
      <c r="F297" s="18">
        <v>258</v>
      </c>
      <c r="G297" s="95"/>
      <c r="H297" s="92"/>
      <c r="I297" s="96"/>
      <c r="J297" s="96"/>
      <c r="K297" s="92"/>
      <c r="L297" s="92"/>
      <c r="M297" s="93"/>
      <c r="N297" s="94"/>
    </row>
    <row r="298" spans="6:14" x14ac:dyDescent="0.25">
      <c r="F298" s="18">
        <v>259</v>
      </c>
      <c r="G298" s="95"/>
      <c r="H298" s="92"/>
      <c r="I298" s="96"/>
      <c r="J298" s="96"/>
      <c r="K298" s="92"/>
      <c r="L298" s="92"/>
      <c r="M298" s="93"/>
      <c r="N298" s="94"/>
    </row>
    <row r="299" spans="6:14" x14ac:dyDescent="0.25">
      <c r="F299" s="18">
        <v>260</v>
      </c>
      <c r="G299" s="95"/>
      <c r="H299" s="92"/>
      <c r="I299" s="96"/>
      <c r="J299" s="96"/>
      <c r="K299" s="92"/>
      <c r="L299" s="92"/>
      <c r="M299" s="93"/>
      <c r="N299" s="94"/>
    </row>
    <row r="300" spans="6:14" x14ac:dyDescent="0.25">
      <c r="F300" s="18">
        <v>261</v>
      </c>
      <c r="G300" s="95"/>
      <c r="H300" s="92"/>
      <c r="I300" s="96"/>
      <c r="J300" s="96"/>
      <c r="K300" s="92"/>
      <c r="L300" s="92"/>
      <c r="M300" s="93"/>
      <c r="N300" s="94"/>
    </row>
    <row r="301" spans="6:14" x14ac:dyDescent="0.25">
      <c r="F301" s="18">
        <v>262</v>
      </c>
      <c r="G301" s="95"/>
      <c r="H301" s="92"/>
      <c r="I301" s="96"/>
      <c r="J301" s="96"/>
      <c r="K301" s="92"/>
      <c r="L301" s="92"/>
      <c r="M301" s="93"/>
      <c r="N301" s="94"/>
    </row>
    <row r="302" spans="6:14" x14ac:dyDescent="0.25">
      <c r="F302" s="18">
        <v>263</v>
      </c>
      <c r="G302" s="95"/>
      <c r="H302" s="92"/>
      <c r="I302" s="96"/>
      <c r="J302" s="96"/>
      <c r="K302" s="92"/>
      <c r="L302" s="92"/>
      <c r="M302" s="93"/>
      <c r="N302" s="94"/>
    </row>
    <row r="303" spans="6:14" x14ac:dyDescent="0.25">
      <c r="F303" s="18">
        <v>264</v>
      </c>
      <c r="G303" s="95"/>
      <c r="H303" s="92"/>
      <c r="I303" s="96"/>
      <c r="J303" s="96"/>
      <c r="K303" s="92"/>
      <c r="L303" s="92"/>
      <c r="M303" s="93"/>
      <c r="N303" s="94"/>
    </row>
    <row r="304" spans="6:14" x14ac:dyDescent="0.25">
      <c r="F304" s="18">
        <v>265</v>
      </c>
      <c r="G304" s="95"/>
      <c r="H304" s="92"/>
      <c r="I304" s="96"/>
      <c r="J304" s="96"/>
      <c r="K304" s="92"/>
      <c r="L304" s="92"/>
      <c r="M304" s="93"/>
      <c r="N304" s="94"/>
    </row>
    <row r="305" spans="6:14" x14ac:dyDescent="0.25">
      <c r="F305" s="18">
        <v>266</v>
      </c>
      <c r="G305" s="95"/>
      <c r="H305" s="92"/>
      <c r="I305" s="96"/>
      <c r="J305" s="96"/>
      <c r="K305" s="92"/>
      <c r="L305" s="92"/>
      <c r="M305" s="93"/>
      <c r="N305" s="94"/>
    </row>
    <row r="306" spans="6:14" x14ac:dyDescent="0.25">
      <c r="F306" s="18">
        <v>267</v>
      </c>
      <c r="G306" s="95"/>
      <c r="H306" s="92"/>
      <c r="I306" s="96"/>
      <c r="J306" s="96"/>
      <c r="K306" s="92"/>
      <c r="L306" s="92"/>
      <c r="M306" s="93"/>
      <c r="N306" s="94"/>
    </row>
    <row r="307" spans="6:14" x14ac:dyDescent="0.25">
      <c r="F307" s="18">
        <v>268</v>
      </c>
      <c r="G307" s="95"/>
      <c r="H307" s="92"/>
      <c r="I307" s="96"/>
      <c r="J307" s="96"/>
      <c r="K307" s="92"/>
      <c r="L307" s="92"/>
      <c r="M307" s="93"/>
      <c r="N307" s="94"/>
    </row>
    <row r="308" spans="6:14" x14ac:dyDescent="0.25">
      <c r="F308" s="18">
        <v>269</v>
      </c>
      <c r="G308" s="95"/>
      <c r="H308" s="92"/>
      <c r="I308" s="96"/>
      <c r="J308" s="96"/>
      <c r="K308" s="92"/>
      <c r="L308" s="92"/>
      <c r="M308" s="93"/>
      <c r="N308" s="94"/>
    </row>
    <row r="309" spans="6:14" x14ac:dyDescent="0.25">
      <c r="F309" s="18">
        <v>270</v>
      </c>
      <c r="G309" s="95"/>
      <c r="H309" s="92"/>
      <c r="I309" s="96"/>
      <c r="J309" s="96"/>
      <c r="K309" s="92"/>
      <c r="L309" s="92"/>
      <c r="M309" s="93"/>
      <c r="N309" s="94"/>
    </row>
  </sheetData>
  <mergeCells count="13">
    <mergeCell ref="I9:N9"/>
    <mergeCell ref="B9:G9"/>
    <mergeCell ref="B17:N17"/>
    <mergeCell ref="B38:E38"/>
    <mergeCell ref="G38:N38"/>
    <mergeCell ref="B24:G31"/>
    <mergeCell ref="B23:G23"/>
    <mergeCell ref="I23:N23"/>
    <mergeCell ref="I24:N31"/>
    <mergeCell ref="B11:B13"/>
    <mergeCell ref="D10:G11"/>
    <mergeCell ref="D12:G12"/>
    <mergeCell ref="D13:G15"/>
  </mergeCells>
  <conditionalFormatting sqref="N33">
    <cfRule type="containsText" dxfId="3" priority="2" operator="containsText" text="Monitor">
      <formula>NOT(ISERROR(SEARCH("Monitor",N33)))</formula>
    </cfRule>
    <cfRule type="containsText" dxfId="2" priority="3" operator="containsText" text="No">
      <formula>NOT(ISERROR(SEARCH("No",N33)))</formula>
    </cfRule>
    <cfRule type="containsText" dxfId="1" priority="4" operator="containsText" text="Yes">
      <formula>NOT(ISERROR(SEARCH("Yes",N33)))</formula>
    </cfRule>
  </conditionalFormatting>
  <conditionalFormatting sqref="N34">
    <cfRule type="expression" dxfId="0" priority="1">
      <formula>"IF(AND($N$31=""Yes"",ISBLANK($N32:$N33)))"</formula>
    </cfRule>
  </conditionalFormatting>
  <dataValidations count="6">
    <dataValidation type="list" allowBlank="1" showInputMessage="1" showErrorMessage="1" sqref="C19:C21 H22 I19:I21 L19:L21" xr:uid="{00000000-0002-0000-0100-000000000000}">
      <formula1>$C$156:$C$157</formula1>
    </dataValidation>
    <dataValidation type="list" allowBlank="1" showInputMessage="1" showErrorMessage="1" sqref="E19:E21" xr:uid="{00000000-0002-0000-0100-000001000000}">
      <formula1>$D$156:$D$158</formula1>
    </dataValidation>
    <dataValidation type="list" allowBlank="1" showInputMessage="1" showErrorMessage="1" sqref="D19:D21" xr:uid="{00000000-0002-0000-0100-000002000000}">
      <formula1>$B$156:$B$158</formula1>
    </dataValidation>
    <dataValidation type="list" allowBlank="1" showInputMessage="1" showErrorMessage="1" sqref="H19:H21" xr:uid="{00000000-0002-0000-0100-000003000000}">
      <formula1>$C$162:$C$164</formula1>
    </dataValidation>
    <dataValidation type="list" allowBlank="1" showInputMessage="1" showErrorMessage="1" sqref="K19:K21" xr:uid="{00000000-0002-0000-0100-000004000000}">
      <formula1>$C$162:$C$165</formula1>
    </dataValidation>
    <dataValidation type="list" allowBlank="1" showInputMessage="1" showErrorMessage="1" sqref="N33" xr:uid="{00000000-0002-0000-0100-000005000000}">
      <formula1>$C$156:$C$158</formula1>
    </dataValidation>
  </dataValidations>
  <pageMargins left="0.25" right="0.25" top="0.75" bottom="0.75" header="0.3" footer="0.3"/>
  <pageSetup scale="56"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477"/>
  <sheetViews>
    <sheetView workbookViewId="0">
      <selection activeCell="A3" sqref="A3:CR477"/>
    </sheetView>
  </sheetViews>
  <sheetFormatPr defaultRowHeight="15" x14ac:dyDescent="0.25"/>
  <sheetData>
    <row r="1" spans="1:96" x14ac:dyDescent="0.2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c r="AS1">
        <v>45</v>
      </c>
      <c r="AT1">
        <v>46</v>
      </c>
      <c r="AU1">
        <v>47</v>
      </c>
      <c r="AV1">
        <v>48</v>
      </c>
      <c r="AW1">
        <v>49</v>
      </c>
      <c r="AX1">
        <v>50</v>
      </c>
      <c r="AY1">
        <v>51</v>
      </c>
      <c r="AZ1">
        <v>52</v>
      </c>
      <c r="BA1">
        <v>53</v>
      </c>
      <c r="BB1">
        <v>54</v>
      </c>
      <c r="BC1">
        <v>55</v>
      </c>
      <c r="BD1">
        <v>56</v>
      </c>
      <c r="BE1">
        <v>57</v>
      </c>
      <c r="BF1">
        <v>58</v>
      </c>
      <c r="BG1">
        <v>59</v>
      </c>
      <c r="BH1">
        <v>60</v>
      </c>
      <c r="BI1">
        <v>61</v>
      </c>
      <c r="BJ1">
        <v>62</v>
      </c>
      <c r="BK1">
        <v>63</v>
      </c>
      <c r="BL1">
        <v>64</v>
      </c>
      <c r="BM1">
        <v>65</v>
      </c>
      <c r="BN1">
        <v>66</v>
      </c>
      <c r="BO1">
        <v>67</v>
      </c>
      <c r="BP1">
        <v>68</v>
      </c>
      <c r="BQ1">
        <v>69</v>
      </c>
      <c r="BR1">
        <v>70</v>
      </c>
      <c r="BS1">
        <v>71</v>
      </c>
      <c r="BT1">
        <v>72</v>
      </c>
      <c r="BU1">
        <v>73</v>
      </c>
      <c r="BV1">
        <v>74</v>
      </c>
      <c r="BW1">
        <v>75</v>
      </c>
      <c r="BX1">
        <v>76</v>
      </c>
      <c r="BY1">
        <v>77</v>
      </c>
    </row>
    <row r="2" spans="1:96" s="3" customFormat="1" x14ac:dyDescent="0.25">
      <c r="A2" s="3" t="s">
        <v>0</v>
      </c>
      <c r="B2" s="3" t="s">
        <v>2224</v>
      </c>
      <c r="C2" s="3" t="s">
        <v>32</v>
      </c>
      <c r="D2" s="3" t="s">
        <v>33</v>
      </c>
      <c r="E2" s="3" t="s">
        <v>34</v>
      </c>
      <c r="F2" s="3" t="s">
        <v>31</v>
      </c>
      <c r="G2" s="3" t="s">
        <v>2225</v>
      </c>
      <c r="H2" s="3" t="s">
        <v>35</v>
      </c>
      <c r="I2" s="3" t="s">
        <v>36</v>
      </c>
      <c r="J2" s="3" t="s">
        <v>37</v>
      </c>
      <c r="K2" s="3" t="s">
        <v>38</v>
      </c>
      <c r="L2" s="3" t="s">
        <v>39</v>
      </c>
      <c r="M2" s="3" t="s">
        <v>40</v>
      </c>
      <c r="N2" s="3" t="s">
        <v>2226</v>
      </c>
      <c r="O2" s="3" t="s">
        <v>2227</v>
      </c>
      <c r="P2" s="3" t="s">
        <v>2228</v>
      </c>
      <c r="Q2" s="3" t="s">
        <v>2229</v>
      </c>
      <c r="R2" s="3" t="s">
        <v>2230</v>
      </c>
      <c r="S2" s="3" t="s">
        <v>2231</v>
      </c>
      <c r="T2" s="3" t="s">
        <v>2232</v>
      </c>
      <c r="U2" s="3" t="s">
        <v>2233</v>
      </c>
      <c r="V2" s="3" t="s">
        <v>2200</v>
      </c>
      <c r="W2" s="3" t="s">
        <v>2234</v>
      </c>
      <c r="X2" s="3" t="s">
        <v>2235</v>
      </c>
      <c r="Y2" s="3" t="s">
        <v>2236</v>
      </c>
      <c r="Z2" s="3" t="s">
        <v>2237</v>
      </c>
      <c r="AA2" s="3" t="s">
        <v>2238</v>
      </c>
      <c r="AB2" s="3" t="s">
        <v>2239</v>
      </c>
      <c r="AC2" s="3" t="s">
        <v>2240</v>
      </c>
      <c r="AD2" s="3" t="s">
        <v>2241</v>
      </c>
      <c r="AE2" s="3" t="s">
        <v>2242</v>
      </c>
      <c r="AF2" s="3" t="s">
        <v>2243</v>
      </c>
      <c r="AG2" s="3" t="s">
        <v>2244</v>
      </c>
      <c r="AH2" s="3" t="s">
        <v>3950</v>
      </c>
      <c r="AI2" s="3" t="s">
        <v>52</v>
      </c>
      <c r="AJ2" s="3" t="s">
        <v>2245</v>
      </c>
      <c r="AK2" s="3" t="s">
        <v>2246</v>
      </c>
      <c r="AL2" s="3" t="s">
        <v>2215</v>
      </c>
      <c r="AM2" s="3" t="s">
        <v>2247</v>
      </c>
      <c r="AN2" s="3" t="s">
        <v>2248</v>
      </c>
      <c r="AO2" s="3" t="s">
        <v>48</v>
      </c>
      <c r="AP2" s="3" t="s">
        <v>2249</v>
      </c>
      <c r="AQ2" s="3" t="s">
        <v>49</v>
      </c>
      <c r="AR2" s="3" t="s">
        <v>2250</v>
      </c>
      <c r="AS2" s="3" t="s">
        <v>2251</v>
      </c>
      <c r="AT2" s="3" t="s">
        <v>51</v>
      </c>
      <c r="AU2" s="3" t="s">
        <v>17</v>
      </c>
      <c r="AV2" s="3" t="s">
        <v>2252</v>
      </c>
      <c r="AW2" s="3" t="s">
        <v>2253</v>
      </c>
      <c r="AX2" s="3" t="s">
        <v>44</v>
      </c>
      <c r="AY2" s="3" t="s">
        <v>2254</v>
      </c>
      <c r="AZ2" s="3" t="s">
        <v>2255</v>
      </c>
      <c r="BA2" s="3" t="s">
        <v>2256</v>
      </c>
      <c r="BB2" s="3" t="s">
        <v>2257</v>
      </c>
      <c r="BC2" s="3" t="s">
        <v>2258</v>
      </c>
      <c r="BD2" s="3" t="s">
        <v>2259</v>
      </c>
      <c r="BE2" s="3" t="s">
        <v>2260</v>
      </c>
      <c r="BF2" s="3" t="s">
        <v>2261</v>
      </c>
      <c r="BG2" s="3" t="s">
        <v>2262</v>
      </c>
      <c r="BH2" s="3" t="s">
        <v>2263</v>
      </c>
      <c r="BI2" s="3" t="s">
        <v>2264</v>
      </c>
      <c r="BJ2" s="3" t="s">
        <v>2265</v>
      </c>
      <c r="BK2" s="3" t="s">
        <v>2266</v>
      </c>
      <c r="BL2" s="3" t="s">
        <v>2267</v>
      </c>
      <c r="BM2" s="3" t="s">
        <v>2268</v>
      </c>
      <c r="BN2" s="3" t="s">
        <v>2269</v>
      </c>
      <c r="BO2" s="3" t="s">
        <v>2270</v>
      </c>
      <c r="BP2" s="3" t="s">
        <v>2271</v>
      </c>
      <c r="BQ2" s="3" t="s">
        <v>2272</v>
      </c>
      <c r="BR2" s="3" t="s">
        <v>45</v>
      </c>
      <c r="BS2" s="3" t="s">
        <v>47</v>
      </c>
      <c r="BT2" s="3" t="s">
        <v>46</v>
      </c>
      <c r="BU2" s="3" t="s">
        <v>2273</v>
      </c>
      <c r="BV2" s="3" t="s">
        <v>41</v>
      </c>
      <c r="BW2" s="3" t="s">
        <v>42</v>
      </c>
      <c r="BX2" s="3" t="s">
        <v>43</v>
      </c>
      <c r="BY2" s="3" t="s">
        <v>2274</v>
      </c>
    </row>
    <row r="3" spans="1:96" x14ac:dyDescent="0.25">
      <c r="A3">
        <v>7</v>
      </c>
      <c r="B3" t="s">
        <v>1923</v>
      </c>
      <c r="C3" t="s">
        <v>1925</v>
      </c>
      <c r="D3" t="s">
        <v>700</v>
      </c>
      <c r="E3" t="s">
        <v>520</v>
      </c>
      <c r="F3" t="s">
        <v>1924</v>
      </c>
      <c r="G3">
        <v>3860</v>
      </c>
      <c r="H3">
        <v>1</v>
      </c>
      <c r="I3" t="s">
        <v>4027</v>
      </c>
      <c r="J3" t="s">
        <v>106</v>
      </c>
      <c r="K3">
        <v>4</v>
      </c>
      <c r="L3">
        <v>1200</v>
      </c>
      <c r="M3" t="s">
        <v>1926</v>
      </c>
      <c r="N3" t="s">
        <v>2311</v>
      </c>
      <c r="O3">
        <v>2</v>
      </c>
      <c r="P3">
        <v>3</v>
      </c>
      <c r="Q3">
        <v>0.91666666666666652</v>
      </c>
      <c r="V3" t="s">
        <v>61</v>
      </c>
      <c r="W3" t="s">
        <v>61</v>
      </c>
      <c r="X3">
        <v>69</v>
      </c>
      <c r="Y3">
        <v>14</v>
      </c>
      <c r="Z3" t="s">
        <v>61</v>
      </c>
      <c r="AA3">
        <v>0.79710144927536231</v>
      </c>
      <c r="AB3">
        <v>3</v>
      </c>
      <c r="AC3" t="s">
        <v>3560</v>
      </c>
      <c r="AD3" t="s">
        <v>61</v>
      </c>
      <c r="AE3">
        <v>0</v>
      </c>
      <c r="AG3">
        <v>43882</v>
      </c>
      <c r="AH3">
        <v>44013</v>
      </c>
      <c r="AI3" t="s">
        <v>2289</v>
      </c>
      <c r="AJ3">
        <v>44014</v>
      </c>
      <c r="AK3" t="s">
        <v>4028</v>
      </c>
      <c r="AL3" t="s">
        <v>2303</v>
      </c>
      <c r="AN3" t="s">
        <v>10</v>
      </c>
      <c r="AO3" t="s">
        <v>1927</v>
      </c>
      <c r="AP3" t="s">
        <v>275</v>
      </c>
      <c r="AQ3">
        <v>0</v>
      </c>
      <c r="AR3" t="s">
        <v>2213</v>
      </c>
      <c r="AS3" t="s">
        <v>3561</v>
      </c>
      <c r="AT3" t="s">
        <v>3562</v>
      </c>
      <c r="AU3" t="s">
        <v>3563</v>
      </c>
      <c r="AV3">
        <v>3</v>
      </c>
      <c r="AZ3" t="s">
        <v>4</v>
      </c>
      <c r="BC3" t="s">
        <v>10</v>
      </c>
      <c r="BD3">
        <v>90</v>
      </c>
      <c r="BE3" t="s">
        <v>60</v>
      </c>
      <c r="BH3" t="s">
        <v>60</v>
      </c>
      <c r="BK3" t="s">
        <v>11</v>
      </c>
      <c r="BN3" t="s">
        <v>60</v>
      </c>
      <c r="BQ3" t="s">
        <v>61</v>
      </c>
      <c r="BR3">
        <v>45473</v>
      </c>
      <c r="BS3">
        <v>3.9260273972602739</v>
      </c>
      <c r="BT3">
        <v>45473</v>
      </c>
      <c r="BU3" t="s">
        <v>11</v>
      </c>
      <c r="BV3">
        <v>624969.93999999994</v>
      </c>
      <c r="BW3">
        <v>168875.31</v>
      </c>
      <c r="BX3">
        <v>0.2702134921881203</v>
      </c>
      <c r="BY3" t="s">
        <v>2286</v>
      </c>
      <c r="BZ3" t="b">
        <v>0</v>
      </c>
      <c r="CA3" t="b">
        <v>0</v>
      </c>
      <c r="CB3" t="b">
        <v>0</v>
      </c>
      <c r="CC3" t="b">
        <v>0</v>
      </c>
      <c r="CD3" t="b">
        <v>0</v>
      </c>
      <c r="CE3" t="b">
        <v>0</v>
      </c>
      <c r="CF3" t="b">
        <v>0</v>
      </c>
      <c r="CG3" t="b">
        <v>0</v>
      </c>
      <c r="CH3" t="b">
        <v>0</v>
      </c>
      <c r="CI3" t="b">
        <v>0</v>
      </c>
      <c r="CJ3" t="b">
        <v>0</v>
      </c>
      <c r="CK3" t="b">
        <v>0</v>
      </c>
      <c r="CL3" t="b">
        <v>0</v>
      </c>
      <c r="CM3" t="b">
        <v>0</v>
      </c>
      <c r="CN3" t="b">
        <v>0</v>
      </c>
      <c r="CO3" t="b">
        <v>0</v>
      </c>
      <c r="CP3" t="b">
        <v>0</v>
      </c>
      <c r="CQ3" t="b">
        <v>0</v>
      </c>
      <c r="CR3" t="b">
        <v>0</v>
      </c>
    </row>
    <row r="4" spans="1:96" x14ac:dyDescent="0.25">
      <c r="A4">
        <v>8</v>
      </c>
      <c r="B4" t="s">
        <v>191</v>
      </c>
      <c r="C4" t="s">
        <v>193</v>
      </c>
      <c r="D4" t="s">
        <v>83</v>
      </c>
      <c r="E4" t="s">
        <v>57</v>
      </c>
      <c r="F4" t="s">
        <v>192</v>
      </c>
      <c r="G4">
        <v>2760</v>
      </c>
      <c r="H4">
        <v>1</v>
      </c>
      <c r="I4" t="s">
        <v>4027</v>
      </c>
      <c r="J4" t="s">
        <v>84</v>
      </c>
      <c r="K4">
        <v>1</v>
      </c>
      <c r="L4">
        <v>1610</v>
      </c>
      <c r="M4" t="s">
        <v>98</v>
      </c>
      <c r="N4" t="s">
        <v>1988</v>
      </c>
      <c r="O4">
        <v>3</v>
      </c>
      <c r="P4">
        <v>2</v>
      </c>
      <c r="Q4">
        <v>0.83333333333333348</v>
      </c>
      <c r="V4">
        <v>1022435</v>
      </c>
      <c r="W4">
        <v>1066234</v>
      </c>
      <c r="X4">
        <v>137</v>
      </c>
      <c r="Y4" t="s">
        <v>61</v>
      </c>
      <c r="Z4">
        <v>101615</v>
      </c>
      <c r="AA4" t="e">
        <v>#VALUE!</v>
      </c>
      <c r="AB4">
        <v>9</v>
      </c>
      <c r="AC4" t="s">
        <v>61</v>
      </c>
      <c r="AD4" t="s">
        <v>3836</v>
      </c>
      <c r="AF4" t="s">
        <v>61</v>
      </c>
      <c r="AG4" t="s">
        <v>60</v>
      </c>
      <c r="AI4" t="s">
        <v>2289</v>
      </c>
      <c r="AL4" t="s">
        <v>2303</v>
      </c>
      <c r="AN4" t="s">
        <v>11</v>
      </c>
      <c r="AO4" t="s">
        <v>92</v>
      </c>
      <c r="AP4" t="s">
        <v>61</v>
      </c>
      <c r="AQ4" t="s">
        <v>61</v>
      </c>
      <c r="AR4" t="s">
        <v>61</v>
      </c>
      <c r="AV4">
        <v>9</v>
      </c>
      <c r="BE4" t="s">
        <v>60</v>
      </c>
      <c r="BH4" t="s">
        <v>60</v>
      </c>
      <c r="BN4" t="s">
        <v>60</v>
      </c>
      <c r="BQ4" t="s">
        <v>61</v>
      </c>
      <c r="BR4">
        <v>43861</v>
      </c>
      <c r="BS4">
        <v>-0.49041095890410957</v>
      </c>
      <c r="BT4">
        <v>43861</v>
      </c>
      <c r="BU4" t="s">
        <v>11</v>
      </c>
      <c r="BV4">
        <v>788356.82</v>
      </c>
      <c r="BW4">
        <v>12837.2</v>
      </c>
      <c r="BX4">
        <v>1.6283489499082409E-2</v>
      </c>
      <c r="BY4" t="s">
        <v>2332</v>
      </c>
      <c r="BZ4" t="b">
        <v>1</v>
      </c>
      <c r="CA4" t="b">
        <v>1</v>
      </c>
      <c r="CB4" t="b">
        <v>0</v>
      </c>
      <c r="CC4" t="b">
        <v>1</v>
      </c>
      <c r="CD4" t="b">
        <v>0</v>
      </c>
      <c r="CE4" t="b">
        <v>0</v>
      </c>
      <c r="CF4" t="b">
        <v>0</v>
      </c>
      <c r="CG4" t="b">
        <v>0</v>
      </c>
      <c r="CH4" t="b">
        <v>0</v>
      </c>
      <c r="CI4" t="b">
        <v>0</v>
      </c>
      <c r="CJ4" t="b">
        <v>0</v>
      </c>
      <c r="CK4" t="b">
        <v>0</v>
      </c>
      <c r="CL4" t="b">
        <v>0</v>
      </c>
      <c r="CM4" t="b">
        <v>0</v>
      </c>
      <c r="CN4" t="b">
        <v>0</v>
      </c>
      <c r="CO4" t="b">
        <v>0</v>
      </c>
      <c r="CP4" t="b">
        <v>0</v>
      </c>
      <c r="CQ4" t="b">
        <v>0</v>
      </c>
      <c r="CR4" t="b">
        <v>0</v>
      </c>
    </row>
    <row r="5" spans="1:96" x14ac:dyDescent="0.25">
      <c r="A5">
        <v>9</v>
      </c>
      <c r="B5" t="s">
        <v>1193</v>
      </c>
      <c r="C5" t="s">
        <v>1194</v>
      </c>
      <c r="D5" t="s">
        <v>105</v>
      </c>
      <c r="E5" t="s">
        <v>520</v>
      </c>
      <c r="F5" t="s">
        <v>3803</v>
      </c>
      <c r="G5">
        <v>4032</v>
      </c>
      <c r="H5">
        <v>1</v>
      </c>
      <c r="I5" t="s">
        <v>4027</v>
      </c>
      <c r="J5" t="s">
        <v>106</v>
      </c>
      <c r="K5">
        <v>4</v>
      </c>
      <c r="L5">
        <v>2500</v>
      </c>
      <c r="M5" t="s">
        <v>1195</v>
      </c>
      <c r="N5" t="s">
        <v>2296</v>
      </c>
      <c r="O5">
        <v>3</v>
      </c>
      <c r="P5">
        <v>3</v>
      </c>
      <c r="Q5">
        <v>1</v>
      </c>
      <c r="V5" t="s">
        <v>61</v>
      </c>
      <c r="W5" t="s">
        <v>61</v>
      </c>
      <c r="X5" t="s">
        <v>61</v>
      </c>
      <c r="Y5" t="s">
        <v>61</v>
      </c>
      <c r="Z5" t="s">
        <v>61</v>
      </c>
      <c r="AA5" t="e">
        <v>#VALUE!</v>
      </c>
      <c r="AD5" t="s">
        <v>61</v>
      </c>
      <c r="AF5" t="s">
        <v>61</v>
      </c>
      <c r="AG5" t="s">
        <v>60</v>
      </c>
      <c r="AI5" t="s">
        <v>2289</v>
      </c>
      <c r="AL5" t="s">
        <v>2303</v>
      </c>
      <c r="AN5" t="s">
        <v>11</v>
      </c>
      <c r="AO5" t="s">
        <v>92</v>
      </c>
      <c r="AP5" t="s">
        <v>61</v>
      </c>
      <c r="AQ5" t="s">
        <v>61</v>
      </c>
      <c r="AR5" t="s">
        <v>61</v>
      </c>
      <c r="AV5">
        <v>0</v>
      </c>
      <c r="BE5" t="s">
        <v>60</v>
      </c>
      <c r="BH5" t="s">
        <v>60</v>
      </c>
      <c r="BN5" t="s">
        <v>60</v>
      </c>
      <c r="BQ5" t="s">
        <v>61</v>
      </c>
      <c r="BR5">
        <v>44347</v>
      </c>
      <c r="BS5">
        <v>0.84109589041095889</v>
      </c>
      <c r="BT5">
        <v>44347</v>
      </c>
      <c r="BU5" t="s">
        <v>11</v>
      </c>
      <c r="BV5">
        <v>416813.83</v>
      </c>
      <c r="BW5">
        <v>-31291.279999999999</v>
      </c>
      <c r="BX5">
        <v>-7.5072556973457424E-2</v>
      </c>
      <c r="BY5" t="s">
        <v>2332</v>
      </c>
      <c r="BZ5" t="b">
        <v>0</v>
      </c>
      <c r="CA5" t="b">
        <v>0</v>
      </c>
      <c r="CB5" t="b">
        <v>0</v>
      </c>
      <c r="CC5" t="b">
        <v>0</v>
      </c>
      <c r="CD5" t="b">
        <v>0</v>
      </c>
      <c r="CE5" t="b">
        <v>0</v>
      </c>
      <c r="CF5" t="b">
        <v>0</v>
      </c>
      <c r="CG5" t="b">
        <v>0</v>
      </c>
      <c r="CH5" t="b">
        <v>0</v>
      </c>
      <c r="CI5" t="b">
        <v>0</v>
      </c>
      <c r="CJ5" t="b">
        <v>0</v>
      </c>
      <c r="CK5" t="b">
        <v>0</v>
      </c>
      <c r="CL5" t="b">
        <v>0</v>
      </c>
      <c r="CM5" t="b">
        <v>0</v>
      </c>
      <c r="CN5" t="b">
        <v>0</v>
      </c>
      <c r="CO5" t="b">
        <v>0</v>
      </c>
      <c r="CP5" t="b">
        <v>0</v>
      </c>
      <c r="CQ5" t="b">
        <v>0</v>
      </c>
      <c r="CR5" t="b">
        <v>0</v>
      </c>
    </row>
    <row r="6" spans="1:96" x14ac:dyDescent="0.25">
      <c r="A6">
        <v>12</v>
      </c>
      <c r="B6" t="s">
        <v>2121</v>
      </c>
      <c r="C6" t="s">
        <v>2123</v>
      </c>
      <c r="D6" t="s">
        <v>83</v>
      </c>
      <c r="E6" t="s">
        <v>520</v>
      </c>
      <c r="F6" t="s">
        <v>2122</v>
      </c>
      <c r="G6">
        <v>2601</v>
      </c>
      <c r="H6" t="s">
        <v>2197</v>
      </c>
      <c r="I6" t="s">
        <v>61</v>
      </c>
      <c r="J6" t="s">
        <v>2197</v>
      </c>
      <c r="K6" t="s">
        <v>2197</v>
      </c>
      <c r="L6">
        <v>3200</v>
      </c>
      <c r="M6" t="s">
        <v>2124</v>
      </c>
      <c r="N6" t="s">
        <v>61</v>
      </c>
      <c r="O6">
        <v>3</v>
      </c>
      <c r="P6">
        <v>3</v>
      </c>
      <c r="Q6">
        <v>1</v>
      </c>
      <c r="V6" t="s">
        <v>61</v>
      </c>
      <c r="W6" t="s">
        <v>61</v>
      </c>
      <c r="X6" t="s">
        <v>61</v>
      </c>
      <c r="Y6" t="s">
        <v>61</v>
      </c>
      <c r="Z6" t="s">
        <v>61</v>
      </c>
      <c r="AA6" t="e">
        <v>#VALUE!</v>
      </c>
      <c r="AC6" t="s">
        <v>61</v>
      </c>
      <c r="AD6" t="s">
        <v>61</v>
      </c>
      <c r="AF6" t="s">
        <v>61</v>
      </c>
      <c r="AG6" t="s">
        <v>60</v>
      </c>
      <c r="AI6" t="s">
        <v>2289</v>
      </c>
      <c r="AL6" t="s">
        <v>2303</v>
      </c>
      <c r="AN6" t="s">
        <v>11</v>
      </c>
      <c r="AO6" t="s">
        <v>92</v>
      </c>
      <c r="AP6" t="s">
        <v>61</v>
      </c>
      <c r="AQ6" t="s">
        <v>61</v>
      </c>
      <c r="AR6" t="s">
        <v>61</v>
      </c>
      <c r="AV6">
        <v>0</v>
      </c>
      <c r="BE6" t="s">
        <v>60</v>
      </c>
      <c r="BH6" t="s">
        <v>60</v>
      </c>
      <c r="BN6" t="s">
        <v>60</v>
      </c>
      <c r="BQ6" t="s">
        <v>61</v>
      </c>
      <c r="BR6">
        <v>44316</v>
      </c>
      <c r="BS6">
        <v>0.75616438356164384</v>
      </c>
      <c r="BT6">
        <v>44316</v>
      </c>
      <c r="BU6" t="s">
        <v>11</v>
      </c>
      <c r="BV6" t="s">
        <v>60</v>
      </c>
      <c r="BW6" t="s">
        <v>60</v>
      </c>
      <c r="BX6" t="e">
        <v>#VALUE!</v>
      </c>
      <c r="BY6" t="s">
        <v>2197</v>
      </c>
      <c r="BZ6" t="b">
        <v>0</v>
      </c>
      <c r="CA6" t="b">
        <v>0</v>
      </c>
      <c r="CB6" t="b">
        <v>0</v>
      </c>
      <c r="CC6" t="b">
        <v>0</v>
      </c>
      <c r="CD6" t="b">
        <v>0</v>
      </c>
      <c r="CE6" t="b">
        <v>0</v>
      </c>
      <c r="CF6" t="b">
        <v>0</v>
      </c>
      <c r="CG6" t="b">
        <v>0</v>
      </c>
      <c r="CH6" t="b">
        <v>0</v>
      </c>
      <c r="CI6" t="b">
        <v>0</v>
      </c>
      <c r="CJ6" t="b">
        <v>0</v>
      </c>
      <c r="CK6" t="b">
        <v>0</v>
      </c>
      <c r="CL6" t="b">
        <v>0</v>
      </c>
      <c r="CM6" t="b">
        <v>0</v>
      </c>
      <c r="CN6" t="b">
        <v>0</v>
      </c>
      <c r="CO6" t="b">
        <v>0</v>
      </c>
      <c r="CP6" t="b">
        <v>0</v>
      </c>
      <c r="CQ6" t="b">
        <v>0</v>
      </c>
      <c r="CR6" t="b">
        <v>0</v>
      </c>
    </row>
    <row r="7" spans="1:96" x14ac:dyDescent="0.25">
      <c r="A7">
        <v>13</v>
      </c>
      <c r="B7" t="s">
        <v>1905</v>
      </c>
      <c r="C7" t="s">
        <v>1875</v>
      </c>
      <c r="D7" t="s">
        <v>83</v>
      </c>
      <c r="E7" t="s">
        <v>137</v>
      </c>
      <c r="F7" t="s">
        <v>1906</v>
      </c>
      <c r="G7">
        <v>1940</v>
      </c>
      <c r="H7">
        <v>1</v>
      </c>
      <c r="I7" t="s">
        <v>4027</v>
      </c>
      <c r="J7" t="s">
        <v>106</v>
      </c>
      <c r="K7">
        <v>4</v>
      </c>
      <c r="L7">
        <v>2000</v>
      </c>
      <c r="M7" t="s">
        <v>1907</v>
      </c>
      <c r="N7" t="s">
        <v>1988</v>
      </c>
      <c r="O7">
        <v>0</v>
      </c>
      <c r="P7">
        <v>0</v>
      </c>
      <c r="Q7" t="s">
        <v>60</v>
      </c>
      <c r="V7">
        <v>64056</v>
      </c>
      <c r="W7">
        <v>0</v>
      </c>
      <c r="X7">
        <v>5</v>
      </c>
      <c r="Y7">
        <v>1</v>
      </c>
      <c r="Z7">
        <v>2790</v>
      </c>
      <c r="AA7">
        <v>0.8</v>
      </c>
      <c r="AB7">
        <v>1</v>
      </c>
      <c r="AC7" t="s">
        <v>1609</v>
      </c>
      <c r="AD7" t="s">
        <v>61</v>
      </c>
      <c r="AE7">
        <v>0</v>
      </c>
      <c r="AF7" t="s">
        <v>61</v>
      </c>
      <c r="AG7" t="s">
        <v>60</v>
      </c>
      <c r="AI7" t="s">
        <v>2289</v>
      </c>
      <c r="AL7" t="s">
        <v>3911</v>
      </c>
      <c r="AN7" t="s">
        <v>10</v>
      </c>
      <c r="AO7" t="s">
        <v>1908</v>
      </c>
      <c r="AP7" t="s">
        <v>203</v>
      </c>
      <c r="AQ7" t="s">
        <v>61</v>
      </c>
      <c r="AR7">
        <v>1</v>
      </c>
      <c r="AS7" t="s">
        <v>3912</v>
      </c>
      <c r="AT7" t="s">
        <v>2988</v>
      </c>
      <c r="AU7" t="s">
        <v>3913</v>
      </c>
      <c r="AV7">
        <v>1</v>
      </c>
      <c r="AW7" t="s">
        <v>2293</v>
      </c>
      <c r="AX7" t="s">
        <v>2284</v>
      </c>
      <c r="AZ7" t="s">
        <v>4</v>
      </c>
      <c r="BC7" t="s">
        <v>11</v>
      </c>
      <c r="BE7" t="s">
        <v>60</v>
      </c>
      <c r="BH7" t="s">
        <v>60</v>
      </c>
      <c r="BK7" t="s">
        <v>10</v>
      </c>
      <c r="BL7">
        <v>360</v>
      </c>
      <c r="BN7" t="s">
        <v>60</v>
      </c>
      <c r="BQ7" t="s">
        <v>61</v>
      </c>
      <c r="BR7">
        <v>47149</v>
      </c>
      <c r="BS7">
        <v>3.4328767123287673</v>
      </c>
      <c r="BT7">
        <v>45293</v>
      </c>
      <c r="BU7" t="s">
        <v>10</v>
      </c>
      <c r="BV7">
        <v>490283.29</v>
      </c>
      <c r="BW7">
        <v>23076.14</v>
      </c>
      <c r="BX7">
        <v>4.706695184329044E-2</v>
      </c>
      <c r="BY7" t="s">
        <v>2332</v>
      </c>
      <c r="BZ7" t="b">
        <v>0</v>
      </c>
      <c r="CA7" t="b">
        <v>0</v>
      </c>
      <c r="CB7" t="b">
        <v>0</v>
      </c>
      <c r="CC7" t="b">
        <v>0</v>
      </c>
      <c r="CD7" t="b">
        <v>0</v>
      </c>
      <c r="CE7" t="b">
        <v>0</v>
      </c>
      <c r="CF7" t="b">
        <v>0</v>
      </c>
      <c r="CG7" t="b">
        <v>0</v>
      </c>
      <c r="CH7" t="b">
        <v>0</v>
      </c>
      <c r="CI7" t="b">
        <v>0</v>
      </c>
      <c r="CJ7" t="b">
        <v>0</v>
      </c>
      <c r="CK7" t="b">
        <v>0</v>
      </c>
      <c r="CL7" t="b">
        <v>0</v>
      </c>
      <c r="CM7" t="b">
        <v>0</v>
      </c>
      <c r="CN7" t="b">
        <v>0</v>
      </c>
      <c r="CO7" t="b">
        <v>0</v>
      </c>
      <c r="CP7" t="b">
        <v>0</v>
      </c>
      <c r="CQ7" t="b">
        <v>0</v>
      </c>
      <c r="CR7" t="b">
        <v>0</v>
      </c>
    </row>
    <row r="8" spans="1:96" x14ac:dyDescent="0.25">
      <c r="A8">
        <v>15</v>
      </c>
      <c r="B8" t="s">
        <v>1770</v>
      </c>
      <c r="C8" t="s">
        <v>1772</v>
      </c>
      <c r="D8" t="s">
        <v>105</v>
      </c>
      <c r="E8" t="s">
        <v>520</v>
      </c>
      <c r="F8" t="s">
        <v>1771</v>
      </c>
      <c r="G8">
        <v>3904</v>
      </c>
      <c r="H8">
        <v>1</v>
      </c>
      <c r="I8" t="s">
        <v>4027</v>
      </c>
      <c r="J8" t="s">
        <v>106</v>
      </c>
      <c r="K8">
        <v>4</v>
      </c>
      <c r="L8">
        <v>2500</v>
      </c>
      <c r="M8" t="s">
        <v>98</v>
      </c>
      <c r="N8" t="s">
        <v>2311</v>
      </c>
      <c r="O8">
        <v>1</v>
      </c>
      <c r="P8">
        <v>2</v>
      </c>
      <c r="Q8">
        <v>0.5</v>
      </c>
      <c r="V8">
        <v>259169</v>
      </c>
      <c r="W8" t="s">
        <v>61</v>
      </c>
      <c r="X8" t="s">
        <v>61</v>
      </c>
      <c r="Y8">
        <v>13</v>
      </c>
      <c r="Z8" t="s">
        <v>61</v>
      </c>
      <c r="AA8" t="e">
        <v>#VALUE!</v>
      </c>
      <c r="AC8" t="s">
        <v>61</v>
      </c>
      <c r="AD8" t="s">
        <v>61</v>
      </c>
      <c r="AF8" t="s">
        <v>61</v>
      </c>
      <c r="AG8" t="s">
        <v>60</v>
      </c>
      <c r="AI8" t="s">
        <v>2289</v>
      </c>
      <c r="AL8" t="s">
        <v>2303</v>
      </c>
      <c r="AN8" t="s">
        <v>11</v>
      </c>
      <c r="AO8" t="s">
        <v>92</v>
      </c>
      <c r="AP8" t="s">
        <v>61</v>
      </c>
      <c r="AQ8" t="s">
        <v>61</v>
      </c>
      <c r="AR8" t="s">
        <v>61</v>
      </c>
      <c r="AV8">
        <v>0</v>
      </c>
      <c r="BE8" t="s">
        <v>60</v>
      </c>
      <c r="BH8" t="s">
        <v>60</v>
      </c>
      <c r="BN8" t="s">
        <v>60</v>
      </c>
      <c r="BQ8" t="s">
        <v>61</v>
      </c>
      <c r="BR8">
        <v>45077</v>
      </c>
      <c r="BS8">
        <v>2.8410958904109589</v>
      </c>
      <c r="BT8">
        <v>45077</v>
      </c>
      <c r="BU8" t="s">
        <v>11</v>
      </c>
      <c r="BV8">
        <v>685708.2</v>
      </c>
      <c r="BW8">
        <v>51537.15</v>
      </c>
      <c r="BX8">
        <v>7.515901078622074E-2</v>
      </c>
      <c r="BY8" t="s">
        <v>2332</v>
      </c>
      <c r="BZ8" t="b">
        <v>0</v>
      </c>
      <c r="CA8" t="b">
        <v>0</v>
      </c>
      <c r="CB8" t="b">
        <v>0</v>
      </c>
      <c r="CC8" t="b">
        <v>0</v>
      </c>
      <c r="CD8" t="b">
        <v>0</v>
      </c>
      <c r="CE8" t="b">
        <v>0</v>
      </c>
      <c r="CF8" t="b">
        <v>0</v>
      </c>
      <c r="CG8" t="b">
        <v>0</v>
      </c>
      <c r="CH8" t="b">
        <v>0</v>
      </c>
      <c r="CI8" t="b">
        <v>0</v>
      </c>
      <c r="CJ8" t="b">
        <v>0</v>
      </c>
      <c r="CK8" t="b">
        <v>0</v>
      </c>
      <c r="CL8" t="b">
        <v>0</v>
      </c>
      <c r="CM8" t="b">
        <v>0</v>
      </c>
      <c r="CN8" t="b">
        <v>0</v>
      </c>
      <c r="CO8" t="b">
        <v>0</v>
      </c>
      <c r="CP8" t="b">
        <v>0</v>
      </c>
      <c r="CQ8" t="b">
        <v>0</v>
      </c>
      <c r="CR8" t="b">
        <v>0</v>
      </c>
    </row>
    <row r="9" spans="1:96" x14ac:dyDescent="0.25">
      <c r="A9">
        <v>16</v>
      </c>
      <c r="B9" t="s">
        <v>2050</v>
      </c>
      <c r="C9" t="s">
        <v>2051</v>
      </c>
      <c r="D9" t="s">
        <v>56</v>
      </c>
      <c r="E9" t="s">
        <v>57</v>
      </c>
      <c r="F9" t="s">
        <v>3870</v>
      </c>
      <c r="G9">
        <v>12203</v>
      </c>
      <c r="H9">
        <v>1</v>
      </c>
      <c r="I9" t="s">
        <v>4027</v>
      </c>
      <c r="J9" t="s">
        <v>73</v>
      </c>
      <c r="K9">
        <v>2</v>
      </c>
      <c r="L9">
        <v>3548</v>
      </c>
      <c r="M9" t="s">
        <v>197</v>
      </c>
      <c r="N9" t="s">
        <v>2311</v>
      </c>
      <c r="O9">
        <v>2</v>
      </c>
      <c r="P9">
        <v>3</v>
      </c>
      <c r="Q9">
        <v>0.91666666666666652</v>
      </c>
      <c r="V9">
        <v>1700000</v>
      </c>
      <c r="W9">
        <v>2241109</v>
      </c>
      <c r="X9">
        <v>214</v>
      </c>
      <c r="Y9" t="s">
        <v>61</v>
      </c>
      <c r="Z9">
        <v>113420</v>
      </c>
      <c r="AA9" t="e">
        <v>#VALUE!</v>
      </c>
      <c r="AB9">
        <v>15</v>
      </c>
      <c r="AC9" t="s">
        <v>61</v>
      </c>
      <c r="AD9" t="s">
        <v>3871</v>
      </c>
      <c r="AF9" t="s">
        <v>61</v>
      </c>
      <c r="AG9" t="s">
        <v>60</v>
      </c>
      <c r="AI9" t="s">
        <v>2289</v>
      </c>
      <c r="AL9" t="s">
        <v>2303</v>
      </c>
      <c r="AN9" t="s">
        <v>11</v>
      </c>
      <c r="AO9" t="s">
        <v>92</v>
      </c>
      <c r="AP9" t="s">
        <v>61</v>
      </c>
      <c r="AQ9" t="s">
        <v>61</v>
      </c>
      <c r="AR9" t="s">
        <v>61</v>
      </c>
      <c r="AV9">
        <v>15</v>
      </c>
      <c r="BE9" t="s">
        <v>60</v>
      </c>
      <c r="BH9" t="s">
        <v>60</v>
      </c>
      <c r="BN9" t="s">
        <v>60</v>
      </c>
      <c r="BQ9" t="s">
        <v>61</v>
      </c>
      <c r="BR9">
        <v>45900</v>
      </c>
      <c r="BS9">
        <v>5.095890410958904</v>
      </c>
      <c r="BT9">
        <v>45900</v>
      </c>
      <c r="BU9" t="s">
        <v>11</v>
      </c>
      <c r="BV9">
        <v>1075786.46</v>
      </c>
      <c r="BW9">
        <v>78907.429999999993</v>
      </c>
      <c r="BX9">
        <v>7.3348599312172039E-2</v>
      </c>
      <c r="BY9" t="s">
        <v>2332</v>
      </c>
      <c r="BZ9" t="b">
        <v>1</v>
      </c>
      <c r="CA9" t="b">
        <v>1</v>
      </c>
      <c r="CB9" t="b">
        <v>1</v>
      </c>
      <c r="CC9" t="b">
        <v>0</v>
      </c>
      <c r="CD9" t="b">
        <v>0</v>
      </c>
      <c r="CE9" t="b">
        <v>0</v>
      </c>
      <c r="CF9" t="b">
        <v>1</v>
      </c>
      <c r="CG9" t="b">
        <v>0</v>
      </c>
      <c r="CH9" t="b">
        <v>0</v>
      </c>
      <c r="CI9" t="b">
        <v>0</v>
      </c>
      <c r="CJ9" t="b">
        <v>0</v>
      </c>
      <c r="CK9" t="b">
        <v>0</v>
      </c>
      <c r="CL9" t="b">
        <v>1</v>
      </c>
      <c r="CM9" t="b">
        <v>0</v>
      </c>
      <c r="CN9" t="b">
        <v>0</v>
      </c>
      <c r="CO9" t="b">
        <v>0</v>
      </c>
      <c r="CP9" t="b">
        <v>1</v>
      </c>
      <c r="CQ9" t="b">
        <v>0</v>
      </c>
      <c r="CR9" t="b">
        <v>0</v>
      </c>
    </row>
    <row r="10" spans="1:96" x14ac:dyDescent="0.25">
      <c r="A10">
        <v>17</v>
      </c>
      <c r="B10" t="s">
        <v>1598</v>
      </c>
      <c r="C10" t="s">
        <v>1600</v>
      </c>
      <c r="D10" t="s">
        <v>83</v>
      </c>
      <c r="E10" t="s">
        <v>57</v>
      </c>
      <c r="F10" t="s">
        <v>1599</v>
      </c>
      <c r="G10">
        <v>1760</v>
      </c>
      <c r="H10">
        <v>1</v>
      </c>
      <c r="I10" t="s">
        <v>4027</v>
      </c>
      <c r="J10" t="s">
        <v>84</v>
      </c>
      <c r="K10">
        <v>1</v>
      </c>
      <c r="L10">
        <v>900</v>
      </c>
      <c r="M10" t="s">
        <v>124</v>
      </c>
      <c r="N10" t="s">
        <v>2311</v>
      </c>
      <c r="O10">
        <v>2</v>
      </c>
      <c r="P10">
        <v>2</v>
      </c>
      <c r="Q10">
        <v>0.75</v>
      </c>
      <c r="V10">
        <v>1695884</v>
      </c>
      <c r="W10">
        <v>1747997</v>
      </c>
      <c r="X10">
        <v>200</v>
      </c>
      <c r="Y10">
        <v>6</v>
      </c>
      <c r="Z10">
        <v>310140</v>
      </c>
      <c r="AA10">
        <v>0.97</v>
      </c>
      <c r="AB10">
        <v>4</v>
      </c>
      <c r="AC10" t="s">
        <v>2889</v>
      </c>
      <c r="AD10" t="s">
        <v>2890</v>
      </c>
      <c r="AE10">
        <v>1</v>
      </c>
      <c r="AF10" t="s">
        <v>2891</v>
      </c>
      <c r="AG10">
        <v>43882</v>
      </c>
      <c r="AI10" t="s">
        <v>2892</v>
      </c>
      <c r="AL10" t="s">
        <v>4029</v>
      </c>
      <c r="AN10" t="s">
        <v>10</v>
      </c>
      <c r="AO10" t="s">
        <v>1601</v>
      </c>
      <c r="AP10" t="s">
        <v>265</v>
      </c>
      <c r="AQ10">
        <v>0</v>
      </c>
      <c r="AR10">
        <v>3</v>
      </c>
      <c r="AS10" t="s">
        <v>1602</v>
      </c>
      <c r="AT10" t="s">
        <v>380</v>
      </c>
      <c r="AU10" t="s">
        <v>1603</v>
      </c>
      <c r="AV10">
        <v>3</v>
      </c>
      <c r="AW10" t="s">
        <v>2293</v>
      </c>
      <c r="AZ10" t="s">
        <v>3</v>
      </c>
      <c r="BC10" t="s">
        <v>10</v>
      </c>
      <c r="BD10">
        <v>180</v>
      </c>
      <c r="BE10" t="s">
        <v>60</v>
      </c>
      <c r="BH10" t="s">
        <v>60</v>
      </c>
      <c r="BK10" t="s">
        <v>10</v>
      </c>
      <c r="BM10">
        <v>60</v>
      </c>
      <c r="BN10" t="s">
        <v>60</v>
      </c>
      <c r="BP10">
        <v>30</v>
      </c>
      <c r="BQ10" t="s">
        <v>61</v>
      </c>
      <c r="BR10">
        <v>44957</v>
      </c>
      <c r="BS10">
        <v>2.5123287671232877</v>
      </c>
      <c r="BT10">
        <v>44957</v>
      </c>
      <c r="BU10" t="s">
        <v>11</v>
      </c>
      <c r="BV10">
        <v>514080.19</v>
      </c>
      <c r="BW10">
        <v>-169514.08</v>
      </c>
      <c r="BX10">
        <v>-0.32974248628409508</v>
      </c>
      <c r="BY10" t="s">
        <v>2332</v>
      </c>
      <c r="BZ10" t="b">
        <v>1</v>
      </c>
      <c r="CA10" t="b">
        <v>1</v>
      </c>
      <c r="CB10" t="b">
        <v>1</v>
      </c>
      <c r="CC10" t="b">
        <v>1</v>
      </c>
      <c r="CD10" t="b">
        <v>1</v>
      </c>
      <c r="CE10" t="b">
        <v>1</v>
      </c>
      <c r="CF10" t="b">
        <v>0</v>
      </c>
      <c r="CG10" t="b">
        <v>0</v>
      </c>
      <c r="CH10" t="b">
        <v>0</v>
      </c>
      <c r="CI10" t="b">
        <v>1</v>
      </c>
      <c r="CJ10" t="b">
        <v>0</v>
      </c>
      <c r="CK10" t="b">
        <v>0</v>
      </c>
      <c r="CL10" t="b">
        <v>0</v>
      </c>
      <c r="CM10" t="b">
        <v>0</v>
      </c>
      <c r="CN10" t="b">
        <v>0</v>
      </c>
      <c r="CO10" t="b">
        <v>0</v>
      </c>
      <c r="CP10" t="b">
        <v>0</v>
      </c>
      <c r="CQ10" t="b">
        <v>0</v>
      </c>
      <c r="CR10" t="b">
        <v>0</v>
      </c>
    </row>
    <row r="11" spans="1:96" x14ac:dyDescent="0.25">
      <c r="A11">
        <v>19</v>
      </c>
      <c r="B11" t="s">
        <v>2144</v>
      </c>
      <c r="C11" t="s">
        <v>2146</v>
      </c>
      <c r="D11" t="s">
        <v>163</v>
      </c>
      <c r="E11" t="s">
        <v>57</v>
      </c>
      <c r="F11" t="s">
        <v>2145</v>
      </c>
      <c r="G11">
        <v>7728</v>
      </c>
      <c r="H11">
        <v>1</v>
      </c>
      <c r="I11" t="s">
        <v>4027</v>
      </c>
      <c r="J11" t="s">
        <v>58</v>
      </c>
      <c r="K11">
        <v>8</v>
      </c>
      <c r="L11">
        <v>2381</v>
      </c>
      <c r="M11" t="s">
        <v>647</v>
      </c>
      <c r="N11" t="s">
        <v>2311</v>
      </c>
      <c r="O11">
        <v>2</v>
      </c>
      <c r="P11">
        <v>3</v>
      </c>
      <c r="Q11">
        <v>0.91666666666666652</v>
      </c>
      <c r="R11" t="s">
        <v>4030</v>
      </c>
      <c r="V11">
        <v>1665399</v>
      </c>
      <c r="W11">
        <v>1418856</v>
      </c>
      <c r="X11">
        <v>230</v>
      </c>
      <c r="Y11">
        <v>6</v>
      </c>
      <c r="Z11">
        <v>36048</v>
      </c>
      <c r="AA11">
        <v>0.97391304347826091</v>
      </c>
      <c r="AB11">
        <v>5</v>
      </c>
      <c r="AC11" t="s">
        <v>3886</v>
      </c>
      <c r="AD11" t="s">
        <v>3887</v>
      </c>
      <c r="AE11">
        <v>1</v>
      </c>
      <c r="AF11" t="s">
        <v>2567</v>
      </c>
      <c r="AG11">
        <v>43894</v>
      </c>
      <c r="AI11" t="s">
        <v>2600</v>
      </c>
      <c r="AL11" t="s">
        <v>3888</v>
      </c>
      <c r="AN11" t="s">
        <v>10</v>
      </c>
      <c r="AO11" t="s">
        <v>3889</v>
      </c>
      <c r="AP11">
        <v>14</v>
      </c>
      <c r="AQ11" t="s">
        <v>3890</v>
      </c>
      <c r="AR11">
        <v>3</v>
      </c>
      <c r="AS11" t="s">
        <v>3891</v>
      </c>
      <c r="AT11" t="s">
        <v>78</v>
      </c>
      <c r="AU11" t="s">
        <v>3892</v>
      </c>
      <c r="AV11">
        <v>4</v>
      </c>
      <c r="AZ11" t="s">
        <v>2362</v>
      </c>
      <c r="BC11" t="s">
        <v>11</v>
      </c>
      <c r="BE11" t="s">
        <v>60</v>
      </c>
      <c r="BH11" t="s">
        <v>60</v>
      </c>
      <c r="BK11" t="s">
        <v>10</v>
      </c>
      <c r="BL11">
        <v>180</v>
      </c>
      <c r="BM11">
        <v>30</v>
      </c>
      <c r="BN11" t="s">
        <v>60</v>
      </c>
      <c r="BP11">
        <v>180</v>
      </c>
      <c r="BQ11" t="s">
        <v>61</v>
      </c>
      <c r="BR11">
        <v>46142</v>
      </c>
      <c r="BS11">
        <v>5.7589041095890412</v>
      </c>
      <c r="BT11">
        <v>46142</v>
      </c>
      <c r="BU11" t="s">
        <v>11</v>
      </c>
      <c r="BV11">
        <v>705942.4</v>
      </c>
      <c r="BW11">
        <v>-65751.66</v>
      </c>
      <c r="BX11">
        <v>-9.3140261868390403E-2</v>
      </c>
      <c r="BY11" t="s">
        <v>2332</v>
      </c>
      <c r="BZ11" t="b">
        <v>1</v>
      </c>
      <c r="CA11" t="b">
        <v>1</v>
      </c>
      <c r="CB11" t="b">
        <v>1</v>
      </c>
      <c r="CC11" t="b">
        <v>1</v>
      </c>
      <c r="CD11" t="b">
        <v>1</v>
      </c>
      <c r="CE11" t="b">
        <v>0</v>
      </c>
      <c r="CF11" t="b">
        <v>1</v>
      </c>
      <c r="CG11" t="b">
        <v>0</v>
      </c>
      <c r="CH11" t="b">
        <v>0</v>
      </c>
      <c r="CI11" t="b">
        <v>0</v>
      </c>
      <c r="CJ11" t="b">
        <v>0</v>
      </c>
      <c r="CK11" t="b">
        <v>0</v>
      </c>
      <c r="CL11" t="b">
        <v>0</v>
      </c>
      <c r="CM11" t="b">
        <v>0</v>
      </c>
      <c r="CN11" t="b">
        <v>1</v>
      </c>
      <c r="CO11" t="b">
        <v>0</v>
      </c>
      <c r="CP11" t="b">
        <v>1</v>
      </c>
      <c r="CQ11" t="b">
        <v>0</v>
      </c>
      <c r="CR11" t="b">
        <v>0</v>
      </c>
    </row>
    <row r="12" spans="1:96" x14ac:dyDescent="0.25">
      <c r="A12">
        <v>20</v>
      </c>
      <c r="B12" t="s">
        <v>2038</v>
      </c>
      <c r="C12" t="s">
        <v>2040</v>
      </c>
      <c r="D12" t="s">
        <v>56</v>
      </c>
      <c r="E12" t="s">
        <v>57</v>
      </c>
      <c r="F12" t="s">
        <v>2039</v>
      </c>
      <c r="G12">
        <v>10314</v>
      </c>
      <c r="H12">
        <v>1</v>
      </c>
      <c r="I12" t="s">
        <v>4027</v>
      </c>
      <c r="J12" t="s">
        <v>58</v>
      </c>
      <c r="K12">
        <v>8</v>
      </c>
      <c r="L12">
        <v>1405</v>
      </c>
      <c r="M12" t="s">
        <v>124</v>
      </c>
      <c r="N12" t="s">
        <v>1988</v>
      </c>
      <c r="O12">
        <v>2</v>
      </c>
      <c r="P12">
        <v>2</v>
      </c>
      <c r="Q12">
        <v>0.75</v>
      </c>
      <c r="V12">
        <v>1258042</v>
      </c>
      <c r="W12">
        <v>1525546</v>
      </c>
      <c r="X12">
        <v>194</v>
      </c>
      <c r="Y12">
        <v>8</v>
      </c>
      <c r="Z12">
        <v>173852</v>
      </c>
      <c r="AA12">
        <v>0.95876288659793818</v>
      </c>
      <c r="AB12">
        <v>4</v>
      </c>
      <c r="AC12" t="s">
        <v>2642</v>
      </c>
      <c r="AD12" t="s">
        <v>2643</v>
      </c>
      <c r="AE12">
        <v>1</v>
      </c>
      <c r="AF12" t="s">
        <v>2567</v>
      </c>
      <c r="AG12">
        <v>43885</v>
      </c>
      <c r="AI12" t="s">
        <v>2644</v>
      </c>
      <c r="AL12" t="s">
        <v>2303</v>
      </c>
      <c r="AN12" t="s">
        <v>10</v>
      </c>
      <c r="AO12" t="s">
        <v>2041</v>
      </c>
      <c r="AP12" t="s">
        <v>2042</v>
      </c>
      <c r="AQ12" t="s">
        <v>378</v>
      </c>
      <c r="AR12">
        <v>2</v>
      </c>
      <c r="AS12" t="s">
        <v>2645</v>
      </c>
      <c r="AT12" t="s">
        <v>2646</v>
      </c>
      <c r="AU12" t="s">
        <v>2647</v>
      </c>
      <c r="AV12">
        <v>3</v>
      </c>
      <c r="AZ12" t="s">
        <v>2362</v>
      </c>
      <c r="BC12" t="s">
        <v>10</v>
      </c>
      <c r="BD12">
        <v>180</v>
      </c>
      <c r="BE12" t="s">
        <v>60</v>
      </c>
      <c r="BF12" t="s">
        <v>11</v>
      </c>
      <c r="BH12" t="s">
        <v>60</v>
      </c>
      <c r="BJ12" t="s">
        <v>2397</v>
      </c>
      <c r="BK12" t="s">
        <v>10</v>
      </c>
      <c r="BL12">
        <v>480</v>
      </c>
      <c r="BM12">
        <v>60</v>
      </c>
      <c r="BN12" t="s">
        <v>60</v>
      </c>
      <c r="BP12">
        <v>30</v>
      </c>
      <c r="BQ12" t="s">
        <v>61</v>
      </c>
      <c r="BR12">
        <v>45869</v>
      </c>
      <c r="BS12">
        <v>5.0109589041095894</v>
      </c>
      <c r="BT12">
        <v>45869</v>
      </c>
      <c r="BU12" t="s">
        <v>11</v>
      </c>
      <c r="BV12">
        <v>578265.86</v>
      </c>
      <c r="BW12">
        <v>-145405.89000000001</v>
      </c>
      <c r="BX12">
        <v>-0.25145162469041493</v>
      </c>
      <c r="BY12" t="s">
        <v>2332</v>
      </c>
      <c r="BZ12" t="b">
        <v>1</v>
      </c>
      <c r="CA12" t="b">
        <v>1</v>
      </c>
      <c r="CB12" t="b">
        <v>0</v>
      </c>
      <c r="CC12" t="b">
        <v>1</v>
      </c>
      <c r="CD12" t="b">
        <v>0</v>
      </c>
      <c r="CE12" t="b">
        <v>0</v>
      </c>
      <c r="CF12" t="b">
        <v>0</v>
      </c>
      <c r="CG12" t="b">
        <v>0</v>
      </c>
      <c r="CH12" t="b">
        <v>0</v>
      </c>
      <c r="CI12" t="b">
        <v>1</v>
      </c>
      <c r="CJ12" t="b">
        <v>0</v>
      </c>
      <c r="CK12" t="b">
        <v>0</v>
      </c>
      <c r="CL12" t="b">
        <v>0</v>
      </c>
      <c r="CM12" t="b">
        <v>0</v>
      </c>
      <c r="CN12" t="b">
        <v>0</v>
      </c>
      <c r="CO12" t="b">
        <v>0</v>
      </c>
      <c r="CP12" t="b">
        <v>0</v>
      </c>
      <c r="CQ12" t="b">
        <v>0</v>
      </c>
      <c r="CR12" t="b">
        <v>1</v>
      </c>
    </row>
    <row r="13" spans="1:96" x14ac:dyDescent="0.25">
      <c r="A13">
        <v>21</v>
      </c>
      <c r="B13" t="s">
        <v>1604</v>
      </c>
      <c r="C13" t="s">
        <v>1141</v>
      </c>
      <c r="D13" t="s">
        <v>163</v>
      </c>
      <c r="E13" t="s">
        <v>57</v>
      </c>
      <c r="F13" t="s">
        <v>1605</v>
      </c>
      <c r="G13">
        <v>7652</v>
      </c>
      <c r="H13">
        <v>1</v>
      </c>
      <c r="I13" t="s">
        <v>4027</v>
      </c>
      <c r="J13" t="s">
        <v>279</v>
      </c>
      <c r="K13">
        <v>15</v>
      </c>
      <c r="L13">
        <v>2583</v>
      </c>
      <c r="M13" t="s">
        <v>124</v>
      </c>
      <c r="N13" t="s">
        <v>2311</v>
      </c>
      <c r="O13">
        <v>2</v>
      </c>
      <c r="P13">
        <v>2</v>
      </c>
      <c r="Q13">
        <v>0.75</v>
      </c>
      <c r="V13">
        <v>764996</v>
      </c>
      <c r="W13">
        <v>534833</v>
      </c>
      <c r="X13">
        <v>69</v>
      </c>
      <c r="Y13">
        <v>11</v>
      </c>
      <c r="Z13">
        <v>62074</v>
      </c>
      <c r="AA13">
        <v>0.84057971014492749</v>
      </c>
      <c r="AB13">
        <v>2</v>
      </c>
      <c r="AC13" t="s">
        <v>3155</v>
      </c>
      <c r="AD13" t="s">
        <v>3156</v>
      </c>
      <c r="AE13">
        <v>0</v>
      </c>
      <c r="AF13">
        <v>0</v>
      </c>
      <c r="AG13">
        <v>43880</v>
      </c>
      <c r="AI13" t="s">
        <v>3157</v>
      </c>
      <c r="AL13" t="s">
        <v>3158</v>
      </c>
      <c r="AN13" t="s">
        <v>10</v>
      </c>
      <c r="AO13" t="s">
        <v>3159</v>
      </c>
      <c r="AP13" t="s">
        <v>2140</v>
      </c>
      <c r="AQ13">
        <v>1.26</v>
      </c>
      <c r="AR13">
        <v>1</v>
      </c>
      <c r="AS13" t="s">
        <v>3160</v>
      </c>
      <c r="AT13" t="s">
        <v>2395</v>
      </c>
      <c r="AU13" t="s">
        <v>2396</v>
      </c>
      <c r="AV13">
        <v>2</v>
      </c>
      <c r="AZ13" t="s">
        <v>2362</v>
      </c>
      <c r="BC13" t="s">
        <v>10</v>
      </c>
      <c r="BD13">
        <v>180</v>
      </c>
      <c r="BE13" t="s">
        <v>60</v>
      </c>
      <c r="BH13" t="s">
        <v>60</v>
      </c>
      <c r="BJ13" t="s">
        <v>3161</v>
      </c>
      <c r="BK13" t="s">
        <v>10</v>
      </c>
      <c r="BL13" t="s">
        <v>3162</v>
      </c>
      <c r="BM13">
        <v>60</v>
      </c>
      <c r="BN13" t="s">
        <v>60</v>
      </c>
      <c r="BP13">
        <v>30</v>
      </c>
      <c r="BQ13" t="s">
        <v>61</v>
      </c>
      <c r="BR13">
        <v>44957</v>
      </c>
      <c r="BS13">
        <v>2.5123287671232877</v>
      </c>
      <c r="BT13">
        <v>44957</v>
      </c>
      <c r="BU13" t="s">
        <v>11</v>
      </c>
      <c r="BV13">
        <v>694519.25</v>
      </c>
      <c r="BW13">
        <v>-214551.18</v>
      </c>
      <c r="BX13">
        <v>-0.3089204222921107</v>
      </c>
      <c r="BY13" t="s">
        <v>2332</v>
      </c>
      <c r="BZ13" t="b">
        <v>1</v>
      </c>
      <c r="CA13" t="b">
        <v>0</v>
      </c>
      <c r="CB13" t="b">
        <v>0</v>
      </c>
      <c r="CC13" t="b">
        <v>1</v>
      </c>
      <c r="CD13" t="b">
        <v>0</v>
      </c>
      <c r="CE13" t="b">
        <v>0</v>
      </c>
      <c r="CF13" t="b">
        <v>0</v>
      </c>
      <c r="CG13" t="b">
        <v>0</v>
      </c>
      <c r="CH13" t="b">
        <v>0</v>
      </c>
      <c r="CI13" t="b">
        <v>0</v>
      </c>
      <c r="CJ13" t="b">
        <v>0</v>
      </c>
      <c r="CK13" t="b">
        <v>0</v>
      </c>
      <c r="CL13" t="b">
        <v>0</v>
      </c>
      <c r="CM13" t="b">
        <v>0</v>
      </c>
      <c r="CN13" t="b">
        <v>0</v>
      </c>
      <c r="CO13" t="b">
        <v>0</v>
      </c>
      <c r="CP13" t="b">
        <v>0</v>
      </c>
      <c r="CQ13" t="b">
        <v>0</v>
      </c>
      <c r="CR13" t="b">
        <v>0</v>
      </c>
    </row>
    <row r="14" spans="1:96" x14ac:dyDescent="0.25">
      <c r="A14">
        <v>22</v>
      </c>
      <c r="B14" t="s">
        <v>1942</v>
      </c>
      <c r="C14" t="s">
        <v>1935</v>
      </c>
      <c r="D14" t="s">
        <v>136</v>
      </c>
      <c r="E14" t="s">
        <v>57</v>
      </c>
      <c r="F14" t="s">
        <v>1943</v>
      </c>
      <c r="G14">
        <v>6040</v>
      </c>
      <c r="H14">
        <v>1</v>
      </c>
      <c r="I14" t="s">
        <v>4027</v>
      </c>
      <c r="J14" t="s">
        <v>279</v>
      </c>
      <c r="K14">
        <v>15</v>
      </c>
      <c r="L14">
        <v>1550</v>
      </c>
      <c r="M14" t="s">
        <v>124</v>
      </c>
      <c r="N14" t="s">
        <v>1988</v>
      </c>
      <c r="O14">
        <v>1</v>
      </c>
      <c r="P14">
        <v>2</v>
      </c>
      <c r="Q14">
        <v>0.5</v>
      </c>
      <c r="V14">
        <v>1072766</v>
      </c>
      <c r="W14">
        <v>1079031</v>
      </c>
      <c r="X14">
        <v>121</v>
      </c>
      <c r="Y14">
        <v>14</v>
      </c>
      <c r="Z14">
        <v>66247</v>
      </c>
      <c r="AA14">
        <v>0.88429752066115708</v>
      </c>
      <c r="AB14">
        <v>4</v>
      </c>
      <c r="AC14" t="s">
        <v>3373</v>
      </c>
      <c r="AD14" t="s">
        <v>3374</v>
      </c>
      <c r="AE14">
        <v>0</v>
      </c>
      <c r="AG14">
        <v>43885</v>
      </c>
      <c r="AI14" t="s">
        <v>2289</v>
      </c>
      <c r="AL14" t="s">
        <v>2303</v>
      </c>
      <c r="AN14" t="s">
        <v>10</v>
      </c>
      <c r="AO14" t="s">
        <v>1944</v>
      </c>
      <c r="AP14" t="s">
        <v>285</v>
      </c>
      <c r="AQ14">
        <v>1.26</v>
      </c>
      <c r="AR14">
        <v>4</v>
      </c>
      <c r="AS14" t="s">
        <v>2937</v>
      </c>
      <c r="AT14" t="s">
        <v>2395</v>
      </c>
      <c r="AU14" t="s">
        <v>3375</v>
      </c>
      <c r="AV14">
        <v>4</v>
      </c>
      <c r="AZ14" t="s">
        <v>2362</v>
      </c>
      <c r="BC14" t="s">
        <v>10</v>
      </c>
      <c r="BD14">
        <v>180</v>
      </c>
      <c r="BE14" t="s">
        <v>60</v>
      </c>
      <c r="BH14" t="s">
        <v>60</v>
      </c>
      <c r="BJ14">
        <v>0.5</v>
      </c>
      <c r="BK14" t="s">
        <v>10</v>
      </c>
      <c r="BM14">
        <v>60</v>
      </c>
      <c r="BN14" t="s">
        <v>60</v>
      </c>
      <c r="BP14">
        <v>30</v>
      </c>
      <c r="BQ14" t="s">
        <v>61</v>
      </c>
      <c r="BR14">
        <v>45688</v>
      </c>
      <c r="BS14">
        <v>4.515068493150685</v>
      </c>
      <c r="BT14">
        <v>45688</v>
      </c>
      <c r="BU14" t="s">
        <v>11</v>
      </c>
      <c r="BV14">
        <v>620962.30000000005</v>
      </c>
      <c r="BW14">
        <v>15869.71</v>
      </c>
      <c r="BX14">
        <v>2.5556640072996378E-2</v>
      </c>
      <c r="BY14" t="s">
        <v>2332</v>
      </c>
      <c r="BZ14" t="b">
        <v>1</v>
      </c>
      <c r="CA14" t="b">
        <v>1</v>
      </c>
      <c r="CB14" t="b">
        <v>0</v>
      </c>
      <c r="CC14" t="b">
        <v>1</v>
      </c>
      <c r="CD14" t="b">
        <v>0</v>
      </c>
      <c r="CE14" t="b">
        <v>0</v>
      </c>
      <c r="CF14" t="b">
        <v>1</v>
      </c>
      <c r="CG14" t="b">
        <v>0</v>
      </c>
      <c r="CH14" t="b">
        <v>0</v>
      </c>
      <c r="CI14" t="b">
        <v>0</v>
      </c>
      <c r="CJ14" t="b">
        <v>0</v>
      </c>
      <c r="CK14" t="b">
        <v>0</v>
      </c>
      <c r="CL14" t="b">
        <v>0</v>
      </c>
      <c r="CM14" t="b">
        <v>0</v>
      </c>
      <c r="CN14" t="b">
        <v>0</v>
      </c>
      <c r="CO14" t="b">
        <v>0</v>
      </c>
      <c r="CP14" t="b">
        <v>0</v>
      </c>
      <c r="CQ14" t="b">
        <v>0</v>
      </c>
      <c r="CR14" t="b">
        <v>0</v>
      </c>
    </row>
    <row r="15" spans="1:96" x14ac:dyDescent="0.25">
      <c r="A15">
        <v>23</v>
      </c>
      <c r="B15" t="s">
        <v>1805</v>
      </c>
      <c r="C15" t="s">
        <v>1807</v>
      </c>
      <c r="D15" t="s">
        <v>56</v>
      </c>
      <c r="E15" t="s">
        <v>57</v>
      </c>
      <c r="F15" t="s">
        <v>1806</v>
      </c>
      <c r="G15">
        <v>12866</v>
      </c>
      <c r="H15">
        <v>1</v>
      </c>
      <c r="I15" t="s">
        <v>4027</v>
      </c>
      <c r="J15" t="s">
        <v>73</v>
      </c>
      <c r="K15">
        <v>2</v>
      </c>
      <c r="L15">
        <v>1406</v>
      </c>
      <c r="M15" t="s">
        <v>647</v>
      </c>
      <c r="N15" t="s">
        <v>2296</v>
      </c>
      <c r="O15">
        <v>3</v>
      </c>
      <c r="P15">
        <v>2</v>
      </c>
      <c r="Q15">
        <v>0.83333333333333348</v>
      </c>
      <c r="V15">
        <v>734000</v>
      </c>
      <c r="W15">
        <v>645855</v>
      </c>
      <c r="X15">
        <v>86</v>
      </c>
      <c r="Y15" t="s">
        <v>3851</v>
      </c>
      <c r="Z15">
        <v>210795</v>
      </c>
      <c r="AA15" t="e">
        <v>#VALUE!</v>
      </c>
      <c r="AB15">
        <v>6</v>
      </c>
      <c r="AC15" t="s">
        <v>61</v>
      </c>
      <c r="AD15" t="s">
        <v>3852</v>
      </c>
      <c r="AF15" t="s">
        <v>61</v>
      </c>
      <c r="AG15" t="s">
        <v>60</v>
      </c>
      <c r="AI15" t="s">
        <v>2289</v>
      </c>
      <c r="AL15" t="s">
        <v>2303</v>
      </c>
      <c r="AN15" t="s">
        <v>11</v>
      </c>
      <c r="AO15" t="s">
        <v>92</v>
      </c>
      <c r="AP15" t="s">
        <v>61</v>
      </c>
      <c r="AQ15" t="s">
        <v>61</v>
      </c>
      <c r="AR15" t="s">
        <v>61</v>
      </c>
      <c r="AV15">
        <v>6</v>
      </c>
      <c r="AW15" t="s">
        <v>2293</v>
      </c>
      <c r="AX15" t="s">
        <v>2301</v>
      </c>
      <c r="BE15" t="s">
        <v>60</v>
      </c>
      <c r="BH15" t="s">
        <v>60</v>
      </c>
      <c r="BN15" t="s">
        <v>60</v>
      </c>
      <c r="BQ15" t="s">
        <v>61</v>
      </c>
      <c r="BR15">
        <v>45322</v>
      </c>
      <c r="BS15">
        <v>3.5123287671232877</v>
      </c>
      <c r="BT15">
        <v>45322</v>
      </c>
      <c r="BU15" t="s">
        <v>11</v>
      </c>
      <c r="BV15">
        <v>455562.47</v>
      </c>
      <c r="BW15">
        <v>-139745.46</v>
      </c>
      <c r="BX15">
        <v>-0.30675367090708766</v>
      </c>
      <c r="BY15" t="s">
        <v>2332</v>
      </c>
      <c r="BZ15" t="b">
        <v>0</v>
      </c>
      <c r="CA15" t="b">
        <v>1</v>
      </c>
      <c r="CB15" t="b">
        <v>0</v>
      </c>
      <c r="CC15" t="b">
        <v>1</v>
      </c>
      <c r="CD15" t="b">
        <v>0</v>
      </c>
      <c r="CE15" t="b">
        <v>0</v>
      </c>
      <c r="CF15" t="b">
        <v>1</v>
      </c>
      <c r="CG15" t="b">
        <v>0</v>
      </c>
      <c r="CH15" t="b">
        <v>0</v>
      </c>
      <c r="CI15" t="b">
        <v>0</v>
      </c>
      <c r="CJ15" t="b">
        <v>0</v>
      </c>
      <c r="CK15" t="b">
        <v>0</v>
      </c>
      <c r="CL15" t="b">
        <v>0</v>
      </c>
      <c r="CM15" t="b">
        <v>1</v>
      </c>
      <c r="CN15" t="b">
        <v>0</v>
      </c>
      <c r="CO15" t="b">
        <v>0</v>
      </c>
      <c r="CP15" t="b">
        <v>0</v>
      </c>
      <c r="CQ15" t="b">
        <v>0</v>
      </c>
      <c r="CR15" t="b">
        <v>0</v>
      </c>
    </row>
    <row r="16" spans="1:96" x14ac:dyDescent="0.25">
      <c r="A16">
        <v>24</v>
      </c>
      <c r="B16" t="s">
        <v>1808</v>
      </c>
      <c r="C16" t="s">
        <v>442</v>
      </c>
      <c r="D16" t="s">
        <v>136</v>
      </c>
      <c r="E16" t="s">
        <v>164</v>
      </c>
      <c r="F16" t="s">
        <v>1809</v>
      </c>
      <c r="G16">
        <v>6385</v>
      </c>
      <c r="H16">
        <v>1</v>
      </c>
      <c r="I16" t="s">
        <v>4027</v>
      </c>
      <c r="J16" t="s">
        <v>279</v>
      </c>
      <c r="K16">
        <v>15</v>
      </c>
      <c r="L16">
        <v>2500</v>
      </c>
      <c r="M16" t="s">
        <v>1307</v>
      </c>
      <c r="N16" t="s">
        <v>1988</v>
      </c>
      <c r="O16">
        <v>2</v>
      </c>
      <c r="P16">
        <v>2</v>
      </c>
      <c r="Q16">
        <v>0.75</v>
      </c>
      <c r="V16">
        <v>236730</v>
      </c>
      <c r="W16" t="s">
        <v>61</v>
      </c>
      <c r="X16" t="s">
        <v>61</v>
      </c>
      <c r="Y16" t="s">
        <v>3804</v>
      </c>
      <c r="Z16" t="s">
        <v>61</v>
      </c>
      <c r="AA16" t="e">
        <v>#VALUE!</v>
      </c>
      <c r="AC16" t="s">
        <v>61</v>
      </c>
      <c r="AD16" t="s">
        <v>61</v>
      </c>
      <c r="AF16" t="s">
        <v>61</v>
      </c>
      <c r="AG16" t="s">
        <v>60</v>
      </c>
      <c r="AI16" t="s">
        <v>2289</v>
      </c>
      <c r="AL16" t="s">
        <v>3805</v>
      </c>
      <c r="AN16" t="s">
        <v>11</v>
      </c>
      <c r="AO16" t="s">
        <v>92</v>
      </c>
      <c r="AP16" t="s">
        <v>61</v>
      </c>
      <c r="AQ16" t="s">
        <v>61</v>
      </c>
      <c r="AR16" t="s">
        <v>61</v>
      </c>
      <c r="AV16">
        <v>0</v>
      </c>
      <c r="BE16" t="s">
        <v>60</v>
      </c>
      <c r="BH16" t="s">
        <v>60</v>
      </c>
      <c r="BN16" t="s">
        <v>60</v>
      </c>
      <c r="BQ16" t="s">
        <v>61</v>
      </c>
      <c r="BR16">
        <v>45322</v>
      </c>
      <c r="BS16">
        <v>3.5123287671232877</v>
      </c>
      <c r="BT16">
        <v>45322</v>
      </c>
      <c r="BU16" t="s">
        <v>11</v>
      </c>
      <c r="BV16">
        <v>533770</v>
      </c>
      <c r="BW16">
        <v>52573.05</v>
      </c>
      <c r="BX16">
        <v>9.8493826929201722E-2</v>
      </c>
      <c r="BY16" t="s">
        <v>2332</v>
      </c>
      <c r="BZ16" t="b">
        <v>0</v>
      </c>
      <c r="CA16" t="b">
        <v>0</v>
      </c>
      <c r="CB16" t="b">
        <v>0</v>
      </c>
      <c r="CC16" t="b">
        <v>0</v>
      </c>
      <c r="CD16" t="b">
        <v>0</v>
      </c>
      <c r="CE16" t="b">
        <v>0</v>
      </c>
      <c r="CF16" t="b">
        <v>0</v>
      </c>
      <c r="CG16" t="b">
        <v>0</v>
      </c>
      <c r="CH16" t="b">
        <v>0</v>
      </c>
      <c r="CI16" t="b">
        <v>0</v>
      </c>
      <c r="CJ16" t="b">
        <v>0</v>
      </c>
      <c r="CK16" t="b">
        <v>0</v>
      </c>
      <c r="CL16" t="b">
        <v>0</v>
      </c>
      <c r="CM16" t="b">
        <v>0</v>
      </c>
      <c r="CN16" t="b">
        <v>0</v>
      </c>
      <c r="CO16" t="b">
        <v>0</v>
      </c>
      <c r="CP16" t="b">
        <v>0</v>
      </c>
      <c r="CQ16" t="b">
        <v>0</v>
      </c>
      <c r="CR16" t="b">
        <v>0</v>
      </c>
    </row>
    <row r="17" spans="1:96" x14ac:dyDescent="0.25">
      <c r="A17">
        <v>25</v>
      </c>
      <c r="B17" t="s">
        <v>2052</v>
      </c>
      <c r="C17" t="s">
        <v>2053</v>
      </c>
      <c r="D17" t="s">
        <v>56</v>
      </c>
      <c r="E17" t="s">
        <v>57</v>
      </c>
      <c r="F17" t="s">
        <v>3872</v>
      </c>
      <c r="G17">
        <v>14225</v>
      </c>
      <c r="H17">
        <v>1</v>
      </c>
      <c r="I17" t="s">
        <v>4027</v>
      </c>
      <c r="J17" t="s">
        <v>73</v>
      </c>
      <c r="K17">
        <v>2</v>
      </c>
      <c r="L17">
        <v>1478</v>
      </c>
      <c r="M17" t="s">
        <v>197</v>
      </c>
      <c r="N17" t="s">
        <v>1988</v>
      </c>
      <c r="O17">
        <v>2</v>
      </c>
      <c r="P17">
        <v>2</v>
      </c>
      <c r="Q17">
        <v>0.75</v>
      </c>
      <c r="V17">
        <v>1600000</v>
      </c>
      <c r="W17">
        <v>1772140</v>
      </c>
      <c r="X17">
        <v>189</v>
      </c>
      <c r="Y17" t="s">
        <v>61</v>
      </c>
      <c r="Z17">
        <v>156244</v>
      </c>
      <c r="AA17" t="e">
        <v>#VALUE!</v>
      </c>
      <c r="AB17">
        <v>8</v>
      </c>
      <c r="AC17" t="s">
        <v>61</v>
      </c>
      <c r="AD17" t="s">
        <v>3873</v>
      </c>
      <c r="AF17" t="s">
        <v>61</v>
      </c>
      <c r="AG17" t="s">
        <v>60</v>
      </c>
      <c r="AI17" t="s">
        <v>2289</v>
      </c>
      <c r="AL17" t="s">
        <v>2303</v>
      </c>
      <c r="AN17" t="s">
        <v>11</v>
      </c>
      <c r="AO17" t="s">
        <v>92</v>
      </c>
      <c r="AP17" t="s">
        <v>61</v>
      </c>
      <c r="AQ17" t="s">
        <v>61</v>
      </c>
      <c r="AR17" t="s">
        <v>61</v>
      </c>
      <c r="AV17">
        <v>8</v>
      </c>
      <c r="BE17" t="s">
        <v>60</v>
      </c>
      <c r="BH17" t="s">
        <v>60</v>
      </c>
      <c r="BN17" t="s">
        <v>60</v>
      </c>
      <c r="BQ17" t="s">
        <v>61</v>
      </c>
      <c r="BR17">
        <v>45900</v>
      </c>
      <c r="BS17">
        <v>5.095890410958904</v>
      </c>
      <c r="BT17">
        <v>45900</v>
      </c>
      <c r="BU17" t="s">
        <v>11</v>
      </c>
      <c r="BV17">
        <v>538020.22</v>
      </c>
      <c r="BW17">
        <v>-37798.480000000003</v>
      </c>
      <c r="BX17">
        <v>-7.0254757339789212E-2</v>
      </c>
      <c r="BY17" t="s">
        <v>2332</v>
      </c>
      <c r="BZ17" t="b">
        <v>1</v>
      </c>
      <c r="CA17" t="b">
        <v>1</v>
      </c>
      <c r="CB17" t="b">
        <v>1</v>
      </c>
      <c r="CC17" t="b">
        <v>1</v>
      </c>
      <c r="CD17" t="b">
        <v>0</v>
      </c>
      <c r="CE17" t="b">
        <v>0</v>
      </c>
      <c r="CF17" t="b">
        <v>1</v>
      </c>
      <c r="CG17" t="b">
        <v>0</v>
      </c>
      <c r="CH17" t="b">
        <v>0</v>
      </c>
      <c r="CI17" t="b">
        <v>0</v>
      </c>
      <c r="CJ17" t="b">
        <v>0</v>
      </c>
      <c r="CK17" t="b">
        <v>0</v>
      </c>
      <c r="CL17" t="b">
        <v>0</v>
      </c>
      <c r="CM17" t="b">
        <v>0</v>
      </c>
      <c r="CN17" t="b">
        <v>0</v>
      </c>
      <c r="CO17" t="b">
        <v>0</v>
      </c>
      <c r="CP17" t="b">
        <v>0</v>
      </c>
      <c r="CQ17" t="b">
        <v>0</v>
      </c>
      <c r="CR17" t="b">
        <v>0</v>
      </c>
    </row>
    <row r="18" spans="1:96" x14ac:dyDescent="0.25">
      <c r="A18">
        <v>27</v>
      </c>
      <c r="B18" t="s">
        <v>2158</v>
      </c>
      <c r="C18" t="s">
        <v>2160</v>
      </c>
      <c r="D18" t="s">
        <v>56</v>
      </c>
      <c r="E18" t="s">
        <v>57</v>
      </c>
      <c r="F18" t="s">
        <v>2159</v>
      </c>
      <c r="G18">
        <v>12601</v>
      </c>
      <c r="H18">
        <v>1</v>
      </c>
      <c r="I18" t="s">
        <v>4027</v>
      </c>
      <c r="J18" t="s">
        <v>279</v>
      </c>
      <c r="K18">
        <v>15</v>
      </c>
      <c r="L18">
        <v>1362</v>
      </c>
      <c r="M18" t="s">
        <v>197</v>
      </c>
      <c r="N18" t="s">
        <v>1988</v>
      </c>
      <c r="O18">
        <v>3</v>
      </c>
      <c r="P18">
        <v>3</v>
      </c>
      <c r="Q18">
        <v>1</v>
      </c>
      <c r="V18">
        <v>1200000</v>
      </c>
      <c r="W18">
        <v>1225300</v>
      </c>
      <c r="X18">
        <v>120</v>
      </c>
      <c r="Y18">
        <v>6</v>
      </c>
      <c r="Z18">
        <v>73561</v>
      </c>
      <c r="AA18">
        <v>0.95</v>
      </c>
      <c r="AB18">
        <v>6</v>
      </c>
      <c r="AC18" t="s">
        <v>3102</v>
      </c>
      <c r="AD18" t="s">
        <v>3103</v>
      </c>
      <c r="AE18">
        <v>1</v>
      </c>
      <c r="AF18" t="s">
        <v>2567</v>
      </c>
      <c r="AG18">
        <v>43880</v>
      </c>
      <c r="AI18" t="s">
        <v>2289</v>
      </c>
      <c r="AL18" t="s">
        <v>2303</v>
      </c>
      <c r="AN18" t="s">
        <v>3951</v>
      </c>
      <c r="AO18" t="s">
        <v>2161</v>
      </c>
      <c r="AP18" t="s">
        <v>184</v>
      </c>
      <c r="AQ18">
        <v>0</v>
      </c>
      <c r="AS18" t="s">
        <v>3104</v>
      </c>
      <c r="AV18">
        <v>5</v>
      </c>
      <c r="BE18" t="s">
        <v>60</v>
      </c>
      <c r="BH18" t="s">
        <v>60</v>
      </c>
      <c r="BN18" t="s">
        <v>60</v>
      </c>
      <c r="BQ18" t="s">
        <v>61</v>
      </c>
      <c r="BR18">
        <v>46418</v>
      </c>
      <c r="BS18">
        <v>6.515068493150685</v>
      </c>
      <c r="BT18">
        <v>46418</v>
      </c>
      <c r="BU18" t="s">
        <v>11</v>
      </c>
      <c r="BV18">
        <v>595087.88</v>
      </c>
      <c r="BW18">
        <v>-753.46</v>
      </c>
      <c r="BX18">
        <v>-1.2661323231788891E-3</v>
      </c>
      <c r="BY18" t="s">
        <v>2332</v>
      </c>
      <c r="BZ18" t="b">
        <v>1</v>
      </c>
      <c r="CA18" t="b">
        <v>1</v>
      </c>
      <c r="CB18" t="b">
        <v>0</v>
      </c>
      <c r="CC18" t="b">
        <v>1</v>
      </c>
      <c r="CD18" t="b">
        <v>0</v>
      </c>
      <c r="CE18" t="b">
        <v>0</v>
      </c>
      <c r="CF18" t="b">
        <v>1</v>
      </c>
      <c r="CG18" t="b">
        <v>0</v>
      </c>
      <c r="CH18" t="b">
        <v>0</v>
      </c>
      <c r="CI18" t="b">
        <v>0</v>
      </c>
      <c r="CJ18" t="b">
        <v>0</v>
      </c>
      <c r="CK18" t="b">
        <v>0</v>
      </c>
      <c r="CL18" t="b">
        <v>0</v>
      </c>
      <c r="CM18" t="b">
        <v>0</v>
      </c>
      <c r="CN18" t="b">
        <v>0</v>
      </c>
      <c r="CO18" t="b">
        <v>0</v>
      </c>
      <c r="CP18" t="b">
        <v>0</v>
      </c>
      <c r="CQ18" t="b">
        <v>0</v>
      </c>
      <c r="CR18" t="b">
        <v>0</v>
      </c>
    </row>
    <row r="19" spans="1:96" x14ac:dyDescent="0.25">
      <c r="A19">
        <v>28</v>
      </c>
      <c r="B19" t="s">
        <v>1283</v>
      </c>
      <c r="C19" t="s">
        <v>1284</v>
      </c>
      <c r="D19" t="s">
        <v>56</v>
      </c>
      <c r="E19" t="s">
        <v>57</v>
      </c>
      <c r="F19" t="s">
        <v>2778</v>
      </c>
      <c r="G19">
        <v>14564</v>
      </c>
      <c r="H19">
        <v>1</v>
      </c>
      <c r="I19" t="s">
        <v>4027</v>
      </c>
      <c r="J19" t="s">
        <v>73</v>
      </c>
      <c r="K19">
        <v>2</v>
      </c>
      <c r="L19">
        <v>1269</v>
      </c>
      <c r="M19" t="s">
        <v>1285</v>
      </c>
      <c r="N19" t="s">
        <v>2311</v>
      </c>
      <c r="O19">
        <v>2</v>
      </c>
      <c r="P19">
        <v>3</v>
      </c>
      <c r="Q19">
        <v>0.91666666666666652</v>
      </c>
      <c r="V19">
        <v>1361325</v>
      </c>
      <c r="W19">
        <v>1098724</v>
      </c>
      <c r="X19">
        <v>156</v>
      </c>
      <c r="Y19">
        <v>10</v>
      </c>
      <c r="Z19">
        <v>186079</v>
      </c>
      <c r="AA19">
        <v>0.9358974358974359</v>
      </c>
      <c r="AB19">
        <v>5</v>
      </c>
      <c r="AC19" t="s">
        <v>2779</v>
      </c>
      <c r="AD19" t="s">
        <v>2780</v>
      </c>
      <c r="AE19">
        <v>1</v>
      </c>
      <c r="AF19" t="s">
        <v>2567</v>
      </c>
      <c r="AG19">
        <v>43874</v>
      </c>
      <c r="AI19" t="s">
        <v>2781</v>
      </c>
      <c r="AL19" t="s">
        <v>2303</v>
      </c>
      <c r="AN19" t="s">
        <v>10</v>
      </c>
      <c r="AO19" t="s">
        <v>2782</v>
      </c>
      <c r="AP19">
        <v>20</v>
      </c>
      <c r="AQ19">
        <v>30</v>
      </c>
      <c r="AR19">
        <v>3</v>
      </c>
      <c r="AS19" t="s">
        <v>2783</v>
      </c>
      <c r="AT19" t="s">
        <v>2784</v>
      </c>
      <c r="AU19" t="s">
        <v>2785</v>
      </c>
      <c r="AV19">
        <v>4</v>
      </c>
      <c r="AZ19" t="s">
        <v>2362</v>
      </c>
      <c r="BC19" t="s">
        <v>10</v>
      </c>
      <c r="BD19">
        <v>90</v>
      </c>
      <c r="BE19" t="s">
        <v>60</v>
      </c>
      <c r="BF19" t="s">
        <v>11</v>
      </c>
      <c r="BH19" t="s">
        <v>60</v>
      </c>
      <c r="BJ19" t="s">
        <v>2786</v>
      </c>
      <c r="BK19" t="s">
        <v>10</v>
      </c>
      <c r="BL19">
        <v>360</v>
      </c>
      <c r="BM19" t="s">
        <v>2363</v>
      </c>
      <c r="BN19" t="s">
        <v>60</v>
      </c>
      <c r="BP19">
        <v>90</v>
      </c>
      <c r="BQ19" t="s">
        <v>61</v>
      </c>
      <c r="BR19">
        <v>44500</v>
      </c>
      <c r="BS19">
        <v>1.2602739726027397</v>
      </c>
      <c r="BT19">
        <v>44500</v>
      </c>
      <c r="BU19" t="s">
        <v>11</v>
      </c>
      <c r="BV19">
        <v>487316.85</v>
      </c>
      <c r="BW19">
        <v>-99319.38</v>
      </c>
      <c r="BX19">
        <v>-0.20380863087332196</v>
      </c>
      <c r="BY19" t="s">
        <v>2332</v>
      </c>
      <c r="BZ19" t="b">
        <v>1</v>
      </c>
      <c r="CA19" t="b">
        <v>1</v>
      </c>
      <c r="CB19" t="b">
        <v>1</v>
      </c>
      <c r="CC19" t="b">
        <v>0</v>
      </c>
      <c r="CD19" t="b">
        <v>0</v>
      </c>
      <c r="CE19" t="b">
        <v>0</v>
      </c>
      <c r="CF19" t="b">
        <v>0</v>
      </c>
      <c r="CG19" t="b">
        <v>0</v>
      </c>
      <c r="CH19" t="b">
        <v>0</v>
      </c>
      <c r="CI19" t="b">
        <v>0</v>
      </c>
      <c r="CJ19" t="b">
        <v>0</v>
      </c>
      <c r="CK19" t="b">
        <v>0</v>
      </c>
      <c r="CL19" t="b">
        <v>0</v>
      </c>
      <c r="CM19" t="b">
        <v>0</v>
      </c>
      <c r="CN19" t="b">
        <v>0</v>
      </c>
      <c r="CO19" t="b">
        <v>0</v>
      </c>
      <c r="CP19" t="b">
        <v>1</v>
      </c>
      <c r="CQ19" t="b">
        <v>0</v>
      </c>
      <c r="CR19" t="b">
        <v>0</v>
      </c>
    </row>
    <row r="20" spans="1:96" x14ac:dyDescent="0.25">
      <c r="A20">
        <v>29</v>
      </c>
      <c r="B20" t="s">
        <v>2054</v>
      </c>
      <c r="C20" t="s">
        <v>2056</v>
      </c>
      <c r="D20" t="s">
        <v>83</v>
      </c>
      <c r="E20" t="s">
        <v>57</v>
      </c>
      <c r="F20" t="s">
        <v>2055</v>
      </c>
      <c r="G20">
        <v>1041</v>
      </c>
      <c r="H20">
        <v>1</v>
      </c>
      <c r="I20" t="s">
        <v>4027</v>
      </c>
      <c r="J20" t="s">
        <v>84</v>
      </c>
      <c r="K20">
        <v>1</v>
      </c>
      <c r="L20">
        <v>2158</v>
      </c>
      <c r="M20" t="s">
        <v>197</v>
      </c>
      <c r="N20" t="s">
        <v>1988</v>
      </c>
      <c r="O20">
        <v>2</v>
      </c>
      <c r="P20">
        <v>3</v>
      </c>
      <c r="Q20">
        <v>0.91666666666666652</v>
      </c>
      <c r="V20">
        <v>1600000</v>
      </c>
      <c r="W20">
        <v>1595529</v>
      </c>
      <c r="X20">
        <v>148</v>
      </c>
      <c r="Y20" t="s">
        <v>61</v>
      </c>
      <c r="Z20">
        <v>152880</v>
      </c>
      <c r="AA20" t="e">
        <v>#VALUE!</v>
      </c>
      <c r="AB20">
        <v>21</v>
      </c>
      <c r="AC20" t="s">
        <v>61</v>
      </c>
      <c r="AD20" t="s">
        <v>61</v>
      </c>
      <c r="AF20" t="s">
        <v>61</v>
      </c>
      <c r="AG20" t="s">
        <v>60</v>
      </c>
      <c r="AI20" t="s">
        <v>2289</v>
      </c>
      <c r="AL20" t="s">
        <v>2303</v>
      </c>
      <c r="AN20" t="s">
        <v>11</v>
      </c>
      <c r="AO20" t="s">
        <v>92</v>
      </c>
      <c r="AP20" t="s">
        <v>61</v>
      </c>
      <c r="AQ20" t="s">
        <v>61</v>
      </c>
      <c r="AR20" t="s">
        <v>61</v>
      </c>
      <c r="AV20">
        <v>21</v>
      </c>
      <c r="BE20" t="s">
        <v>60</v>
      </c>
      <c r="BH20" t="s">
        <v>60</v>
      </c>
      <c r="BN20" t="s">
        <v>60</v>
      </c>
      <c r="BQ20" t="s">
        <v>61</v>
      </c>
      <c r="BR20">
        <v>45900</v>
      </c>
      <c r="BS20">
        <v>5.095890410958904</v>
      </c>
      <c r="BT20">
        <v>45900</v>
      </c>
      <c r="BU20" t="s">
        <v>11</v>
      </c>
      <c r="BV20">
        <v>637671.92000000004</v>
      </c>
      <c r="BW20">
        <v>-173794.24</v>
      </c>
      <c r="BX20">
        <v>-0.27254491620079491</v>
      </c>
      <c r="BY20" t="s">
        <v>2332</v>
      </c>
      <c r="BZ20" t="b">
        <v>0</v>
      </c>
      <c r="CA20" t="b">
        <v>0</v>
      </c>
      <c r="CB20" t="b">
        <v>0</v>
      </c>
      <c r="CC20" t="b">
        <v>0</v>
      </c>
      <c r="CD20" t="b">
        <v>0</v>
      </c>
      <c r="CE20" t="b">
        <v>0</v>
      </c>
      <c r="CF20" t="b">
        <v>0</v>
      </c>
      <c r="CG20" t="b">
        <v>0</v>
      </c>
      <c r="CH20" t="b">
        <v>0</v>
      </c>
      <c r="CI20" t="b">
        <v>0</v>
      </c>
      <c r="CJ20" t="b">
        <v>0</v>
      </c>
      <c r="CK20" t="b">
        <v>0</v>
      </c>
      <c r="CL20" t="b">
        <v>0</v>
      </c>
      <c r="CM20" t="b">
        <v>0</v>
      </c>
      <c r="CN20" t="b">
        <v>0</v>
      </c>
      <c r="CO20" t="b">
        <v>0</v>
      </c>
      <c r="CP20" t="b">
        <v>0</v>
      </c>
      <c r="CQ20" t="b">
        <v>0</v>
      </c>
      <c r="CR20" t="b">
        <v>0</v>
      </c>
    </row>
    <row r="21" spans="1:96" x14ac:dyDescent="0.25">
      <c r="A21">
        <v>31</v>
      </c>
      <c r="B21" t="s">
        <v>1300</v>
      </c>
      <c r="C21" t="s">
        <v>1301</v>
      </c>
      <c r="D21" t="s">
        <v>258</v>
      </c>
      <c r="E21" t="s">
        <v>137</v>
      </c>
      <c r="F21" t="s">
        <v>3775</v>
      </c>
      <c r="G21">
        <v>2920</v>
      </c>
      <c r="H21">
        <v>1</v>
      </c>
      <c r="I21" t="s">
        <v>4027</v>
      </c>
      <c r="J21" t="s">
        <v>84</v>
      </c>
      <c r="K21">
        <v>1</v>
      </c>
      <c r="L21">
        <v>1522</v>
      </c>
      <c r="M21" t="s">
        <v>3776</v>
      </c>
      <c r="N21" t="s">
        <v>2311</v>
      </c>
      <c r="O21">
        <v>2</v>
      </c>
      <c r="P21">
        <v>3</v>
      </c>
      <c r="Q21">
        <v>0.91666666666666652</v>
      </c>
      <c r="V21">
        <v>530000</v>
      </c>
      <c r="W21" t="s">
        <v>61</v>
      </c>
      <c r="X21">
        <v>74</v>
      </c>
      <c r="Y21">
        <v>1</v>
      </c>
      <c r="Z21" t="s">
        <v>61</v>
      </c>
      <c r="AA21">
        <v>0.98648648648648651</v>
      </c>
      <c r="AB21">
        <v>0</v>
      </c>
      <c r="AC21" t="s">
        <v>92</v>
      </c>
      <c r="AD21" t="s">
        <v>61</v>
      </c>
      <c r="AE21">
        <v>0</v>
      </c>
      <c r="AG21">
        <v>43885</v>
      </c>
      <c r="AI21" t="s">
        <v>2289</v>
      </c>
      <c r="AL21" t="s">
        <v>2303</v>
      </c>
      <c r="AN21" t="s">
        <v>10</v>
      </c>
      <c r="AO21" t="s">
        <v>1302</v>
      </c>
      <c r="AP21" t="s">
        <v>1303</v>
      </c>
      <c r="AQ21">
        <v>0</v>
      </c>
      <c r="AV21">
        <v>0</v>
      </c>
      <c r="BE21" t="s">
        <v>60</v>
      </c>
      <c r="BH21" t="s">
        <v>60</v>
      </c>
      <c r="BN21" t="s">
        <v>60</v>
      </c>
      <c r="BQ21" t="s">
        <v>61</v>
      </c>
      <c r="BR21">
        <v>44592</v>
      </c>
      <c r="BS21">
        <v>1.5123287671232877</v>
      </c>
      <c r="BT21">
        <v>44592</v>
      </c>
      <c r="BU21" t="s">
        <v>11</v>
      </c>
      <c r="BV21">
        <v>846891.05</v>
      </c>
      <c r="BW21">
        <v>145820.01999999999</v>
      </c>
      <c r="BX21">
        <v>0.17218273826367628</v>
      </c>
      <c r="BY21" t="s">
        <v>2332</v>
      </c>
      <c r="BZ21" t="b">
        <v>0</v>
      </c>
      <c r="CA21" t="b">
        <v>0</v>
      </c>
      <c r="CB21" t="b">
        <v>0</v>
      </c>
      <c r="CC21" t="b">
        <v>0</v>
      </c>
      <c r="CD21" t="b">
        <v>0</v>
      </c>
      <c r="CE21" t="b">
        <v>0</v>
      </c>
      <c r="CF21" t="b">
        <v>0</v>
      </c>
      <c r="CG21" t="b">
        <v>0</v>
      </c>
      <c r="CH21" t="b">
        <v>0</v>
      </c>
      <c r="CI21" t="b">
        <v>0</v>
      </c>
      <c r="CJ21" t="b">
        <v>0</v>
      </c>
      <c r="CK21" t="b">
        <v>0</v>
      </c>
      <c r="CL21" t="b">
        <v>0</v>
      </c>
      <c r="CM21" t="b">
        <v>0</v>
      </c>
      <c r="CN21" t="b">
        <v>0</v>
      </c>
      <c r="CO21" t="b">
        <v>0</v>
      </c>
      <c r="CP21" t="b">
        <v>0</v>
      </c>
      <c r="CQ21" t="b">
        <v>0</v>
      </c>
      <c r="CR21" t="b">
        <v>0</v>
      </c>
    </row>
    <row r="22" spans="1:96" x14ac:dyDescent="0.25">
      <c r="A22">
        <v>32</v>
      </c>
      <c r="B22" t="s">
        <v>2162</v>
      </c>
      <c r="C22" t="s">
        <v>2163</v>
      </c>
      <c r="D22" t="s">
        <v>56</v>
      </c>
      <c r="E22" t="s">
        <v>57</v>
      </c>
      <c r="F22" t="s">
        <v>3837</v>
      </c>
      <c r="G22">
        <v>10940</v>
      </c>
      <c r="H22">
        <v>1</v>
      </c>
      <c r="I22" t="s">
        <v>4027</v>
      </c>
      <c r="J22" t="s">
        <v>279</v>
      </c>
      <c r="K22">
        <v>15</v>
      </c>
      <c r="L22">
        <v>1376</v>
      </c>
      <c r="M22" t="s">
        <v>197</v>
      </c>
      <c r="N22" t="s">
        <v>1988</v>
      </c>
      <c r="O22">
        <v>2</v>
      </c>
      <c r="P22">
        <v>2</v>
      </c>
      <c r="Q22">
        <v>0.75</v>
      </c>
      <c r="V22">
        <v>1200000</v>
      </c>
      <c r="W22">
        <v>1144631</v>
      </c>
      <c r="X22">
        <v>121</v>
      </c>
      <c r="Y22" t="s">
        <v>61</v>
      </c>
      <c r="Z22">
        <v>96305</v>
      </c>
      <c r="AA22" t="e">
        <v>#VALUE!</v>
      </c>
      <c r="AB22">
        <v>10</v>
      </c>
      <c r="AC22" t="s">
        <v>61</v>
      </c>
      <c r="AD22" t="s">
        <v>3838</v>
      </c>
      <c r="AF22" t="s">
        <v>61</v>
      </c>
      <c r="AG22" t="s">
        <v>60</v>
      </c>
      <c r="AI22" t="s">
        <v>2289</v>
      </c>
      <c r="AL22" t="s">
        <v>2303</v>
      </c>
      <c r="AN22" t="s">
        <v>11</v>
      </c>
      <c r="AO22" t="s">
        <v>92</v>
      </c>
      <c r="AP22" t="s">
        <v>61</v>
      </c>
      <c r="AQ22" t="s">
        <v>61</v>
      </c>
      <c r="AR22" t="s">
        <v>61</v>
      </c>
      <c r="AV22">
        <v>10</v>
      </c>
      <c r="BE22" t="s">
        <v>60</v>
      </c>
      <c r="BH22" t="s">
        <v>60</v>
      </c>
      <c r="BN22" t="s">
        <v>60</v>
      </c>
      <c r="BQ22" t="s">
        <v>61</v>
      </c>
      <c r="BR22">
        <v>46418</v>
      </c>
      <c r="BS22">
        <v>6.515068493150685</v>
      </c>
      <c r="BT22">
        <v>46418</v>
      </c>
      <c r="BU22" t="s">
        <v>11</v>
      </c>
      <c r="BV22">
        <v>559428.4</v>
      </c>
      <c r="BW22">
        <v>-38462.49</v>
      </c>
      <c r="BX22">
        <v>-6.8753195225698227E-2</v>
      </c>
      <c r="BY22" t="s">
        <v>2332</v>
      </c>
      <c r="BZ22" t="b">
        <v>1</v>
      </c>
      <c r="CA22" t="b">
        <v>1</v>
      </c>
      <c r="CB22" t="b">
        <v>0</v>
      </c>
      <c r="CC22" t="b">
        <v>0</v>
      </c>
      <c r="CD22" t="b">
        <v>0</v>
      </c>
      <c r="CE22" t="b">
        <v>0</v>
      </c>
      <c r="CF22" t="b">
        <v>1</v>
      </c>
      <c r="CG22" t="b">
        <v>0</v>
      </c>
      <c r="CH22" t="b">
        <v>0</v>
      </c>
      <c r="CI22" t="b">
        <v>0</v>
      </c>
      <c r="CJ22" t="b">
        <v>0</v>
      </c>
      <c r="CK22" t="b">
        <v>0</v>
      </c>
      <c r="CL22" t="b">
        <v>0</v>
      </c>
      <c r="CM22" t="b">
        <v>0</v>
      </c>
      <c r="CN22" t="b">
        <v>0</v>
      </c>
      <c r="CO22" t="b">
        <v>0</v>
      </c>
      <c r="CP22" t="b">
        <v>0</v>
      </c>
      <c r="CQ22" t="b">
        <v>0</v>
      </c>
      <c r="CR22" t="b">
        <v>0</v>
      </c>
    </row>
    <row r="23" spans="1:96" x14ac:dyDescent="0.25">
      <c r="A23">
        <v>33</v>
      </c>
      <c r="B23" t="s">
        <v>133</v>
      </c>
      <c r="C23" t="s">
        <v>135</v>
      </c>
      <c r="D23" t="s">
        <v>136</v>
      </c>
      <c r="E23" t="s">
        <v>137</v>
      </c>
      <c r="F23" t="s">
        <v>134</v>
      </c>
      <c r="G23">
        <v>6001</v>
      </c>
      <c r="H23" t="s">
        <v>2197</v>
      </c>
      <c r="I23" t="s">
        <v>61</v>
      </c>
      <c r="J23" t="s">
        <v>2197</v>
      </c>
      <c r="K23" t="s">
        <v>2197</v>
      </c>
      <c r="L23">
        <v>2560</v>
      </c>
      <c r="M23" t="s">
        <v>138</v>
      </c>
      <c r="N23" t="s">
        <v>61</v>
      </c>
      <c r="O23">
        <v>3</v>
      </c>
      <c r="P23">
        <v>3</v>
      </c>
      <c r="Q23">
        <v>1</v>
      </c>
      <c r="V23">
        <v>79107</v>
      </c>
      <c r="W23" t="s">
        <v>61</v>
      </c>
      <c r="X23">
        <v>10</v>
      </c>
      <c r="Y23">
        <v>2</v>
      </c>
      <c r="Z23" t="s">
        <v>61</v>
      </c>
      <c r="AA23">
        <v>0.8</v>
      </c>
      <c r="AB23">
        <v>2</v>
      </c>
      <c r="AC23" t="s">
        <v>3442</v>
      </c>
      <c r="AD23" t="s">
        <v>61</v>
      </c>
      <c r="AE23">
        <v>0</v>
      </c>
      <c r="AG23" t="s">
        <v>2213</v>
      </c>
      <c r="AI23" t="s">
        <v>3443</v>
      </c>
      <c r="AL23" t="s">
        <v>2303</v>
      </c>
      <c r="AN23" t="s">
        <v>10</v>
      </c>
      <c r="AO23" t="s">
        <v>139</v>
      </c>
      <c r="AP23" t="s">
        <v>140</v>
      </c>
      <c r="AQ23" t="s">
        <v>61</v>
      </c>
      <c r="AV23">
        <v>2</v>
      </c>
      <c r="AW23" t="s">
        <v>2514</v>
      </c>
      <c r="AX23" t="s">
        <v>2343</v>
      </c>
      <c r="BE23" t="s">
        <v>60</v>
      </c>
      <c r="BH23" t="s">
        <v>60</v>
      </c>
      <c r="BN23" t="s">
        <v>60</v>
      </c>
      <c r="BQ23" t="s">
        <v>61</v>
      </c>
      <c r="BR23">
        <v>43861</v>
      </c>
      <c r="BS23">
        <v>-0.49041095890410957</v>
      </c>
      <c r="BT23">
        <v>43861</v>
      </c>
      <c r="BU23" t="s">
        <v>11</v>
      </c>
      <c r="BV23" t="s">
        <v>60</v>
      </c>
      <c r="BW23" t="s">
        <v>60</v>
      </c>
      <c r="BX23" t="e">
        <v>#VALUE!</v>
      </c>
      <c r="BY23" t="s">
        <v>2197</v>
      </c>
      <c r="BZ23" t="b">
        <v>0</v>
      </c>
      <c r="CA23" t="b">
        <v>0</v>
      </c>
      <c r="CB23" t="b">
        <v>0</v>
      </c>
      <c r="CC23" t="b">
        <v>0</v>
      </c>
      <c r="CD23" t="b">
        <v>0</v>
      </c>
      <c r="CE23" t="b">
        <v>0</v>
      </c>
      <c r="CF23" t="b">
        <v>0</v>
      </c>
      <c r="CG23" t="b">
        <v>0</v>
      </c>
      <c r="CH23" t="b">
        <v>0</v>
      </c>
      <c r="CI23" t="b">
        <v>0</v>
      </c>
      <c r="CJ23" t="b">
        <v>0</v>
      </c>
      <c r="CK23" t="b">
        <v>0</v>
      </c>
      <c r="CL23" t="b">
        <v>0</v>
      </c>
      <c r="CM23" t="b">
        <v>0</v>
      </c>
      <c r="CN23" t="b">
        <v>0</v>
      </c>
      <c r="CO23" t="b">
        <v>0</v>
      </c>
      <c r="CP23" t="b">
        <v>0</v>
      </c>
      <c r="CQ23" t="b">
        <v>0</v>
      </c>
      <c r="CR23" t="b">
        <v>0</v>
      </c>
    </row>
    <row r="24" spans="1:96" x14ac:dyDescent="0.25">
      <c r="A24">
        <v>34</v>
      </c>
      <c r="B24" t="s">
        <v>934</v>
      </c>
      <c r="C24" t="s">
        <v>936</v>
      </c>
      <c r="D24" t="s">
        <v>136</v>
      </c>
      <c r="E24" t="s">
        <v>57</v>
      </c>
      <c r="F24" t="s">
        <v>935</v>
      </c>
      <c r="G24">
        <v>6810</v>
      </c>
      <c r="H24">
        <v>1</v>
      </c>
      <c r="I24" t="s">
        <v>4027</v>
      </c>
      <c r="J24" t="s">
        <v>279</v>
      </c>
      <c r="K24">
        <v>15</v>
      </c>
      <c r="L24">
        <v>1457</v>
      </c>
      <c r="M24" t="s">
        <v>647</v>
      </c>
      <c r="N24" t="s">
        <v>1988</v>
      </c>
      <c r="O24">
        <v>3</v>
      </c>
      <c r="P24">
        <v>2</v>
      </c>
      <c r="Q24">
        <v>0.83333333333333348</v>
      </c>
      <c r="V24">
        <v>1292176</v>
      </c>
      <c r="X24">
        <v>126</v>
      </c>
      <c r="Y24">
        <v>18</v>
      </c>
      <c r="Z24">
        <v>56032</v>
      </c>
      <c r="AA24">
        <v>0.8571428571428571</v>
      </c>
      <c r="AB24">
        <v>5</v>
      </c>
      <c r="AC24" t="s">
        <v>2540</v>
      </c>
      <c r="AD24" t="s">
        <v>2541</v>
      </c>
      <c r="AE24">
        <v>2</v>
      </c>
      <c r="AF24" t="s">
        <v>2491</v>
      </c>
      <c r="AG24">
        <v>43885</v>
      </c>
      <c r="AI24" t="s">
        <v>2542</v>
      </c>
      <c r="AL24" t="s">
        <v>2543</v>
      </c>
      <c r="AN24" t="s">
        <v>10</v>
      </c>
      <c r="AO24" t="s">
        <v>2544</v>
      </c>
      <c r="AP24" t="s">
        <v>626</v>
      </c>
      <c r="AQ24" t="s">
        <v>649</v>
      </c>
      <c r="AR24">
        <v>3</v>
      </c>
      <c r="AS24" t="s">
        <v>2545</v>
      </c>
      <c r="AT24" t="s">
        <v>2330</v>
      </c>
      <c r="AU24" t="s">
        <v>2546</v>
      </c>
      <c r="AV24">
        <v>3</v>
      </c>
      <c r="AZ24" t="s">
        <v>24</v>
      </c>
      <c r="BC24" t="s">
        <v>11</v>
      </c>
      <c r="BE24" t="s">
        <v>60</v>
      </c>
      <c r="BH24" t="s">
        <v>60</v>
      </c>
      <c r="BK24" t="s">
        <v>10</v>
      </c>
      <c r="BL24">
        <v>180</v>
      </c>
      <c r="BM24">
        <v>30</v>
      </c>
      <c r="BN24" t="s">
        <v>60</v>
      </c>
      <c r="BP24">
        <v>180</v>
      </c>
      <c r="BQ24" t="s">
        <v>61</v>
      </c>
      <c r="BR24">
        <v>44227</v>
      </c>
      <c r="BS24">
        <v>0.51232876712328768</v>
      </c>
      <c r="BT24">
        <v>44227</v>
      </c>
      <c r="BU24" t="s">
        <v>11</v>
      </c>
      <c r="BV24">
        <v>716574.25</v>
      </c>
      <c r="BW24">
        <v>22552.21</v>
      </c>
      <c r="BX24">
        <v>3.1472258457515043E-2</v>
      </c>
      <c r="BY24" t="s">
        <v>2332</v>
      </c>
      <c r="BZ24" t="b">
        <v>1</v>
      </c>
      <c r="CA24" t="b">
        <v>1</v>
      </c>
      <c r="CB24" t="b">
        <v>1</v>
      </c>
      <c r="CC24" t="b">
        <v>1</v>
      </c>
      <c r="CD24" t="b">
        <v>0</v>
      </c>
      <c r="CE24" t="b">
        <v>0</v>
      </c>
      <c r="CF24" t="b">
        <v>1</v>
      </c>
      <c r="CG24" t="b">
        <v>0</v>
      </c>
      <c r="CH24" t="b">
        <v>0</v>
      </c>
      <c r="CI24" t="b">
        <v>0</v>
      </c>
      <c r="CJ24" t="b">
        <v>0</v>
      </c>
      <c r="CK24" t="b">
        <v>0</v>
      </c>
      <c r="CL24" t="b">
        <v>0</v>
      </c>
      <c r="CM24" t="b">
        <v>0</v>
      </c>
      <c r="CN24" t="b">
        <v>0</v>
      </c>
      <c r="CO24" t="b">
        <v>0</v>
      </c>
      <c r="CP24" t="b">
        <v>1</v>
      </c>
      <c r="CQ24" t="b">
        <v>0</v>
      </c>
      <c r="CR24" t="b">
        <v>0</v>
      </c>
    </row>
    <row r="25" spans="1:96" x14ac:dyDescent="0.25">
      <c r="A25">
        <v>36</v>
      </c>
      <c r="B25" t="s">
        <v>1304</v>
      </c>
      <c r="C25" t="s">
        <v>1306</v>
      </c>
      <c r="D25" t="s">
        <v>136</v>
      </c>
      <c r="E25" t="s">
        <v>137</v>
      </c>
      <c r="F25" t="s">
        <v>1305</v>
      </c>
      <c r="G25">
        <v>6477</v>
      </c>
      <c r="H25">
        <v>1</v>
      </c>
      <c r="I25" t="s">
        <v>4027</v>
      </c>
      <c r="J25" t="s">
        <v>279</v>
      </c>
      <c r="K25">
        <v>15</v>
      </c>
      <c r="L25">
        <v>2500</v>
      </c>
      <c r="M25" t="s">
        <v>1307</v>
      </c>
      <c r="N25" t="s">
        <v>1988</v>
      </c>
      <c r="O25">
        <v>2</v>
      </c>
      <c r="P25">
        <v>3</v>
      </c>
      <c r="Q25">
        <v>0.91666666666666652</v>
      </c>
      <c r="V25">
        <v>132791</v>
      </c>
      <c r="W25">
        <v>131763</v>
      </c>
      <c r="X25">
        <v>13</v>
      </c>
      <c r="Y25">
        <v>2</v>
      </c>
      <c r="Z25">
        <v>24158</v>
      </c>
      <c r="AA25">
        <v>0.84615384615384615</v>
      </c>
      <c r="AB25">
        <v>0</v>
      </c>
      <c r="AC25" t="s">
        <v>61</v>
      </c>
      <c r="AD25" t="s">
        <v>61</v>
      </c>
      <c r="AF25" t="s">
        <v>61</v>
      </c>
      <c r="AG25" t="s">
        <v>60</v>
      </c>
      <c r="AI25" t="s">
        <v>2289</v>
      </c>
      <c r="AL25" t="s">
        <v>2303</v>
      </c>
      <c r="AN25" t="s">
        <v>11</v>
      </c>
      <c r="AO25" t="s">
        <v>92</v>
      </c>
      <c r="AP25" t="s">
        <v>61</v>
      </c>
      <c r="AQ25" t="s">
        <v>61</v>
      </c>
      <c r="AR25" t="s">
        <v>61</v>
      </c>
      <c r="AV25">
        <v>0</v>
      </c>
      <c r="BE25" t="s">
        <v>60</v>
      </c>
      <c r="BH25" t="s">
        <v>60</v>
      </c>
      <c r="BN25" t="s">
        <v>60</v>
      </c>
      <c r="BQ25" t="s">
        <v>61</v>
      </c>
      <c r="BR25">
        <v>44592</v>
      </c>
      <c r="BS25">
        <v>1.5123287671232877</v>
      </c>
      <c r="BT25">
        <v>44592</v>
      </c>
      <c r="BU25" t="s">
        <v>11</v>
      </c>
      <c r="BV25">
        <v>547317.48</v>
      </c>
      <c r="BW25">
        <v>41250.89</v>
      </c>
      <c r="BX25">
        <v>7.5369217149797593E-2</v>
      </c>
      <c r="BY25" t="s">
        <v>2332</v>
      </c>
      <c r="BZ25" t="b">
        <v>0</v>
      </c>
      <c r="CA25" t="b">
        <v>0</v>
      </c>
      <c r="CB25" t="b">
        <v>0</v>
      </c>
      <c r="CC25" t="b">
        <v>0</v>
      </c>
      <c r="CD25" t="b">
        <v>0</v>
      </c>
      <c r="CE25" t="b">
        <v>0</v>
      </c>
      <c r="CF25" t="b">
        <v>0</v>
      </c>
      <c r="CG25" t="b">
        <v>0</v>
      </c>
      <c r="CH25" t="b">
        <v>0</v>
      </c>
      <c r="CI25" t="b">
        <v>0</v>
      </c>
      <c r="CJ25" t="b">
        <v>0</v>
      </c>
      <c r="CK25" t="b">
        <v>0</v>
      </c>
      <c r="CL25" t="b">
        <v>0</v>
      </c>
      <c r="CM25" t="b">
        <v>0</v>
      </c>
      <c r="CN25" t="b">
        <v>0</v>
      </c>
      <c r="CO25" t="b">
        <v>0</v>
      </c>
      <c r="CP25" t="b">
        <v>0</v>
      </c>
      <c r="CQ25" t="b">
        <v>0</v>
      </c>
      <c r="CR25" t="b">
        <v>0</v>
      </c>
    </row>
    <row r="26" spans="1:96" x14ac:dyDescent="0.25">
      <c r="A26">
        <v>37</v>
      </c>
      <c r="B26" t="s">
        <v>198</v>
      </c>
      <c r="C26" t="s">
        <v>200</v>
      </c>
      <c r="D26" t="s">
        <v>83</v>
      </c>
      <c r="E26" t="s">
        <v>57</v>
      </c>
      <c r="F26" t="s">
        <v>199</v>
      </c>
      <c r="G26">
        <v>2780</v>
      </c>
      <c r="H26" t="s">
        <v>2197</v>
      </c>
      <c r="I26" t="s">
        <v>61</v>
      </c>
      <c r="J26" t="s">
        <v>2197</v>
      </c>
      <c r="K26" t="s">
        <v>2197</v>
      </c>
      <c r="L26">
        <v>3178</v>
      </c>
      <c r="M26" t="s">
        <v>201</v>
      </c>
      <c r="N26" t="s">
        <v>61</v>
      </c>
      <c r="O26">
        <v>2</v>
      </c>
      <c r="P26">
        <v>1</v>
      </c>
      <c r="Q26">
        <v>0.5</v>
      </c>
      <c r="V26">
        <v>1030000</v>
      </c>
      <c r="W26">
        <v>1075876</v>
      </c>
      <c r="X26">
        <v>106</v>
      </c>
      <c r="Y26">
        <v>59</v>
      </c>
      <c r="Z26">
        <v>625772</v>
      </c>
      <c r="AA26">
        <v>0.44339622641509435</v>
      </c>
      <c r="AC26" t="s">
        <v>92</v>
      </c>
      <c r="AD26" t="s">
        <v>2340</v>
      </c>
      <c r="AE26">
        <v>4</v>
      </c>
      <c r="AG26" t="s">
        <v>2213</v>
      </c>
      <c r="AI26" t="s">
        <v>2341</v>
      </c>
      <c r="AL26" t="s">
        <v>2342</v>
      </c>
      <c r="AN26" t="s">
        <v>10</v>
      </c>
      <c r="AO26" t="s">
        <v>202</v>
      </c>
      <c r="AP26" t="s">
        <v>203</v>
      </c>
      <c r="AQ26" t="s">
        <v>184</v>
      </c>
      <c r="AR26" t="s">
        <v>61</v>
      </c>
      <c r="AS26" t="s">
        <v>204</v>
      </c>
      <c r="AT26" t="s">
        <v>67</v>
      </c>
      <c r="AU26" t="s">
        <v>205</v>
      </c>
      <c r="AV26">
        <v>-4</v>
      </c>
      <c r="AW26" t="s">
        <v>2283</v>
      </c>
      <c r="AX26" t="s">
        <v>2343</v>
      </c>
      <c r="BA26">
        <v>42776</v>
      </c>
      <c r="BC26" t="s">
        <v>11</v>
      </c>
      <c r="BH26" t="s">
        <v>60</v>
      </c>
      <c r="BK26" t="s">
        <v>10</v>
      </c>
      <c r="BL26">
        <v>365</v>
      </c>
      <c r="BM26">
        <v>30</v>
      </c>
      <c r="BN26">
        <v>43171</v>
      </c>
      <c r="BO26">
        <v>43370</v>
      </c>
      <c r="BP26">
        <v>60</v>
      </c>
      <c r="BQ26">
        <v>43861</v>
      </c>
      <c r="BR26">
        <v>43861</v>
      </c>
      <c r="BS26">
        <v>-0.49041095890410957</v>
      </c>
      <c r="BT26">
        <v>43861</v>
      </c>
      <c r="BU26" t="s">
        <v>11</v>
      </c>
      <c r="BV26" t="s">
        <v>60</v>
      </c>
      <c r="BW26" t="s">
        <v>60</v>
      </c>
      <c r="BX26" t="e">
        <v>#VALUE!</v>
      </c>
      <c r="BY26" t="s">
        <v>2197</v>
      </c>
      <c r="BZ26" t="b">
        <v>1</v>
      </c>
      <c r="CA26" t="b">
        <v>0</v>
      </c>
      <c r="CB26" t="b">
        <v>0</v>
      </c>
      <c r="CC26" t="b">
        <v>1</v>
      </c>
      <c r="CD26" t="b">
        <v>0</v>
      </c>
      <c r="CE26" t="b">
        <v>0</v>
      </c>
      <c r="CF26" t="b">
        <v>1</v>
      </c>
      <c r="CG26" t="b">
        <v>0</v>
      </c>
      <c r="CH26" t="b">
        <v>0</v>
      </c>
      <c r="CI26" t="b">
        <v>0</v>
      </c>
      <c r="CJ26" t="b">
        <v>0</v>
      </c>
      <c r="CK26" t="b">
        <v>0</v>
      </c>
      <c r="CL26" t="b">
        <v>0</v>
      </c>
      <c r="CM26" t="b">
        <v>0</v>
      </c>
      <c r="CN26" t="b">
        <v>0</v>
      </c>
      <c r="CO26" t="b">
        <v>0</v>
      </c>
      <c r="CP26" t="b">
        <v>0</v>
      </c>
      <c r="CQ26" t="b">
        <v>0</v>
      </c>
      <c r="CR26" t="b">
        <v>0</v>
      </c>
    </row>
    <row r="27" spans="1:96" x14ac:dyDescent="0.25">
      <c r="A27">
        <v>39</v>
      </c>
      <c r="B27" t="s">
        <v>1810</v>
      </c>
      <c r="C27" t="s">
        <v>1812</v>
      </c>
      <c r="D27" t="s">
        <v>700</v>
      </c>
      <c r="E27" t="s">
        <v>57</v>
      </c>
      <c r="F27" t="s">
        <v>1811</v>
      </c>
      <c r="G27">
        <v>3060</v>
      </c>
      <c r="H27">
        <v>1</v>
      </c>
      <c r="I27" t="s">
        <v>4027</v>
      </c>
      <c r="J27" t="s">
        <v>106</v>
      </c>
      <c r="K27">
        <v>4</v>
      </c>
      <c r="L27">
        <v>2095</v>
      </c>
      <c r="M27" t="s">
        <v>98</v>
      </c>
      <c r="N27" t="s">
        <v>1988</v>
      </c>
      <c r="O27">
        <v>3</v>
      </c>
      <c r="P27">
        <v>3</v>
      </c>
      <c r="Q27">
        <v>1</v>
      </c>
      <c r="V27">
        <v>979426</v>
      </c>
      <c r="W27">
        <v>1079323</v>
      </c>
      <c r="X27">
        <v>127</v>
      </c>
      <c r="Y27" t="s">
        <v>61</v>
      </c>
      <c r="Z27">
        <v>72272</v>
      </c>
      <c r="AA27" t="e">
        <v>#VALUE!</v>
      </c>
      <c r="AB27">
        <v>5</v>
      </c>
      <c r="AC27" t="s">
        <v>61</v>
      </c>
      <c r="AD27" t="s">
        <v>3853</v>
      </c>
      <c r="AF27" t="s">
        <v>61</v>
      </c>
      <c r="AG27" t="s">
        <v>60</v>
      </c>
      <c r="AI27" t="s">
        <v>2289</v>
      </c>
      <c r="AL27" t="s">
        <v>2303</v>
      </c>
      <c r="AN27" t="s">
        <v>11</v>
      </c>
      <c r="AO27" t="s">
        <v>92</v>
      </c>
      <c r="AP27" t="s">
        <v>61</v>
      </c>
      <c r="AQ27" t="s">
        <v>61</v>
      </c>
      <c r="AR27" t="s">
        <v>61</v>
      </c>
      <c r="AV27">
        <v>5</v>
      </c>
      <c r="BE27" t="s">
        <v>60</v>
      </c>
      <c r="BH27" t="s">
        <v>60</v>
      </c>
      <c r="BN27" t="s">
        <v>60</v>
      </c>
      <c r="BQ27" t="s">
        <v>61</v>
      </c>
      <c r="BR27">
        <v>45322</v>
      </c>
      <c r="BS27">
        <v>3.5123287671232877</v>
      </c>
      <c r="BT27">
        <v>45322</v>
      </c>
      <c r="BU27" t="s">
        <v>11</v>
      </c>
      <c r="BV27">
        <v>851839.11</v>
      </c>
      <c r="BW27">
        <v>986.57</v>
      </c>
      <c r="BX27">
        <v>1.1581647149307339E-3</v>
      </c>
      <c r="BY27" t="s">
        <v>2332</v>
      </c>
      <c r="BZ27" t="b">
        <v>1</v>
      </c>
      <c r="CA27" t="b">
        <v>1</v>
      </c>
      <c r="CB27" t="b">
        <v>0</v>
      </c>
      <c r="CC27" t="b">
        <v>1</v>
      </c>
      <c r="CD27" t="b">
        <v>0</v>
      </c>
      <c r="CE27" t="b">
        <v>0</v>
      </c>
      <c r="CF27" t="b">
        <v>1</v>
      </c>
      <c r="CG27" t="b">
        <v>0</v>
      </c>
      <c r="CH27" t="b">
        <v>0</v>
      </c>
      <c r="CI27" t="b">
        <v>0</v>
      </c>
      <c r="CJ27" t="b">
        <v>0</v>
      </c>
      <c r="CK27" t="b">
        <v>0</v>
      </c>
      <c r="CL27" t="b">
        <v>0</v>
      </c>
      <c r="CM27" t="b">
        <v>0</v>
      </c>
      <c r="CN27" t="b">
        <v>0</v>
      </c>
      <c r="CO27" t="b">
        <v>0</v>
      </c>
      <c r="CP27" t="b">
        <v>0</v>
      </c>
      <c r="CQ27" t="b">
        <v>0</v>
      </c>
      <c r="CR27" t="b">
        <v>0</v>
      </c>
    </row>
    <row r="28" spans="1:96" x14ac:dyDescent="0.25">
      <c r="A28">
        <v>41</v>
      </c>
      <c r="B28" t="s">
        <v>1933</v>
      </c>
      <c r="C28" t="s">
        <v>1935</v>
      </c>
      <c r="D28" t="s">
        <v>700</v>
      </c>
      <c r="E28" t="s">
        <v>57</v>
      </c>
      <c r="F28" t="s">
        <v>1934</v>
      </c>
      <c r="G28">
        <v>3103</v>
      </c>
      <c r="H28">
        <v>1</v>
      </c>
      <c r="I28" t="s">
        <v>4027</v>
      </c>
      <c r="J28" t="s">
        <v>106</v>
      </c>
      <c r="K28">
        <v>4</v>
      </c>
      <c r="L28">
        <v>1613</v>
      </c>
      <c r="M28" t="s">
        <v>98</v>
      </c>
      <c r="N28" t="s">
        <v>1988</v>
      </c>
      <c r="O28">
        <v>2</v>
      </c>
      <c r="P28">
        <v>2</v>
      </c>
      <c r="Q28">
        <v>0.75</v>
      </c>
      <c r="V28">
        <v>812213</v>
      </c>
      <c r="W28">
        <v>682433</v>
      </c>
      <c r="X28">
        <v>90</v>
      </c>
      <c r="Y28">
        <v>10</v>
      </c>
      <c r="Z28">
        <v>198418</v>
      </c>
      <c r="AA28">
        <v>0.88888888888888884</v>
      </c>
      <c r="AB28">
        <v>4</v>
      </c>
      <c r="AC28" t="s">
        <v>2576</v>
      </c>
      <c r="AD28" t="s">
        <v>2577</v>
      </c>
      <c r="AE28">
        <v>1</v>
      </c>
      <c r="AF28" t="s">
        <v>2567</v>
      </c>
      <c r="AG28">
        <v>43882</v>
      </c>
      <c r="AI28" t="s">
        <v>2578</v>
      </c>
      <c r="AL28" t="s">
        <v>2579</v>
      </c>
      <c r="AN28" t="s">
        <v>10</v>
      </c>
      <c r="AO28" t="s">
        <v>1936</v>
      </c>
      <c r="AP28" t="s">
        <v>566</v>
      </c>
      <c r="AQ28" t="s">
        <v>1576</v>
      </c>
      <c r="AR28">
        <v>2</v>
      </c>
      <c r="AS28" t="s">
        <v>1826</v>
      </c>
      <c r="AT28" t="s">
        <v>1827</v>
      </c>
      <c r="AU28" t="s">
        <v>1828</v>
      </c>
      <c r="AV28">
        <v>3</v>
      </c>
      <c r="AZ28" t="s">
        <v>24</v>
      </c>
      <c r="BC28" t="s">
        <v>10</v>
      </c>
      <c r="BD28">
        <v>180</v>
      </c>
      <c r="BE28" t="s">
        <v>60</v>
      </c>
      <c r="BH28" t="s">
        <v>60</v>
      </c>
      <c r="BK28" t="s">
        <v>10</v>
      </c>
      <c r="BL28">
        <v>365</v>
      </c>
      <c r="BM28">
        <v>60</v>
      </c>
      <c r="BN28" t="s">
        <v>60</v>
      </c>
      <c r="BP28">
        <v>120</v>
      </c>
      <c r="BQ28" t="s">
        <v>61</v>
      </c>
      <c r="BR28">
        <v>45535</v>
      </c>
      <c r="BS28">
        <v>4.095890410958904</v>
      </c>
      <c r="BT28">
        <v>45535</v>
      </c>
      <c r="BU28" t="s">
        <v>11</v>
      </c>
      <c r="BV28">
        <v>849349.97</v>
      </c>
      <c r="BW28">
        <v>-202584.46</v>
      </c>
      <c r="BX28">
        <v>-0.23851706264262304</v>
      </c>
      <c r="BY28" t="s">
        <v>2332</v>
      </c>
      <c r="BZ28" t="b">
        <v>1</v>
      </c>
      <c r="CA28" t="b">
        <v>1</v>
      </c>
      <c r="CB28" t="b">
        <v>0</v>
      </c>
      <c r="CC28" t="b">
        <v>0</v>
      </c>
      <c r="CD28" t="b">
        <v>0</v>
      </c>
      <c r="CE28" t="b">
        <v>0</v>
      </c>
      <c r="CF28" t="b">
        <v>0</v>
      </c>
      <c r="CG28" t="b">
        <v>0</v>
      </c>
      <c r="CH28" t="b">
        <v>0</v>
      </c>
      <c r="CI28" t="b">
        <v>0</v>
      </c>
      <c r="CJ28" t="b">
        <v>0</v>
      </c>
      <c r="CK28" t="b">
        <v>0</v>
      </c>
      <c r="CL28" t="b">
        <v>0</v>
      </c>
      <c r="CM28" t="b">
        <v>0</v>
      </c>
      <c r="CN28" t="b">
        <v>0</v>
      </c>
      <c r="CO28" t="b">
        <v>0</v>
      </c>
      <c r="CP28" t="b">
        <v>0</v>
      </c>
      <c r="CQ28" t="b">
        <v>0</v>
      </c>
      <c r="CR28" t="b">
        <v>0</v>
      </c>
    </row>
    <row r="29" spans="1:96" x14ac:dyDescent="0.25">
      <c r="A29">
        <v>42</v>
      </c>
      <c r="B29" t="s">
        <v>519</v>
      </c>
      <c r="C29" t="s">
        <v>317</v>
      </c>
      <c r="D29" t="s">
        <v>249</v>
      </c>
      <c r="E29" t="s">
        <v>520</v>
      </c>
      <c r="F29" t="s">
        <v>3809</v>
      </c>
      <c r="G29">
        <v>29577</v>
      </c>
      <c r="H29" t="s">
        <v>2197</v>
      </c>
      <c r="I29" t="s">
        <v>61</v>
      </c>
      <c r="J29" t="s">
        <v>2197</v>
      </c>
      <c r="K29" t="s">
        <v>2197</v>
      </c>
      <c r="L29">
        <v>1944</v>
      </c>
      <c r="M29" t="s">
        <v>521</v>
      </c>
      <c r="N29" t="s">
        <v>61</v>
      </c>
      <c r="O29">
        <v>2</v>
      </c>
      <c r="P29">
        <v>3</v>
      </c>
      <c r="Q29">
        <v>0.91666666666666652</v>
      </c>
      <c r="V29" t="s">
        <v>61</v>
      </c>
      <c r="W29" t="s">
        <v>61</v>
      </c>
      <c r="X29" t="s">
        <v>61</v>
      </c>
      <c r="Y29" t="s">
        <v>61</v>
      </c>
      <c r="Z29" t="s">
        <v>61</v>
      </c>
      <c r="AA29" t="e">
        <v>#VALUE!</v>
      </c>
      <c r="AC29" t="s">
        <v>61</v>
      </c>
      <c r="AD29" t="s">
        <v>61</v>
      </c>
      <c r="AF29" t="s">
        <v>61</v>
      </c>
      <c r="AG29" t="s">
        <v>60</v>
      </c>
      <c r="AI29" t="s">
        <v>2289</v>
      </c>
      <c r="AL29" t="s">
        <v>2303</v>
      </c>
      <c r="AN29" t="s">
        <v>11</v>
      </c>
      <c r="AO29" t="s">
        <v>92</v>
      </c>
      <c r="AP29" t="s">
        <v>61</v>
      </c>
      <c r="AQ29" t="s">
        <v>61</v>
      </c>
      <c r="AR29" t="s">
        <v>61</v>
      </c>
      <c r="AV29">
        <v>0</v>
      </c>
      <c r="BE29" t="s">
        <v>60</v>
      </c>
      <c r="BH29" t="s">
        <v>60</v>
      </c>
      <c r="BN29" t="s">
        <v>60</v>
      </c>
      <c r="BQ29" t="s">
        <v>61</v>
      </c>
      <c r="BR29">
        <v>43861</v>
      </c>
      <c r="BS29">
        <v>-0.49041095890410957</v>
      </c>
      <c r="BT29">
        <v>43861</v>
      </c>
      <c r="BU29" t="s">
        <v>11</v>
      </c>
      <c r="BV29" t="s">
        <v>60</v>
      </c>
      <c r="BW29" t="s">
        <v>60</v>
      </c>
      <c r="BX29" t="e">
        <v>#VALUE!</v>
      </c>
      <c r="BY29" t="s">
        <v>2197</v>
      </c>
      <c r="BZ29" t="b">
        <v>0</v>
      </c>
      <c r="CA29" t="b">
        <v>0</v>
      </c>
      <c r="CB29" t="b">
        <v>0</v>
      </c>
      <c r="CC29" t="b">
        <v>0</v>
      </c>
      <c r="CD29" t="b">
        <v>0</v>
      </c>
      <c r="CE29" t="b">
        <v>0</v>
      </c>
      <c r="CF29" t="b">
        <v>0</v>
      </c>
      <c r="CG29" t="b">
        <v>0</v>
      </c>
      <c r="CH29" t="b">
        <v>0</v>
      </c>
      <c r="CI29" t="b">
        <v>0</v>
      </c>
      <c r="CJ29" t="b">
        <v>0</v>
      </c>
      <c r="CK29" t="b">
        <v>0</v>
      </c>
      <c r="CL29" t="b">
        <v>0</v>
      </c>
      <c r="CM29" t="b">
        <v>0</v>
      </c>
      <c r="CN29" t="b">
        <v>0</v>
      </c>
      <c r="CO29" t="b">
        <v>0</v>
      </c>
      <c r="CP29" t="b">
        <v>0</v>
      </c>
      <c r="CQ29" t="b">
        <v>0</v>
      </c>
      <c r="CR29" t="b">
        <v>0</v>
      </c>
    </row>
    <row r="30" spans="1:96" x14ac:dyDescent="0.25">
      <c r="A30">
        <v>45</v>
      </c>
      <c r="B30" t="s">
        <v>194</v>
      </c>
      <c r="C30" t="s">
        <v>196</v>
      </c>
      <c r="D30" t="s">
        <v>56</v>
      </c>
      <c r="E30" t="s">
        <v>57</v>
      </c>
      <c r="F30" t="s">
        <v>195</v>
      </c>
      <c r="G30">
        <v>10994</v>
      </c>
      <c r="H30">
        <v>1</v>
      </c>
      <c r="I30" t="s">
        <v>4027</v>
      </c>
      <c r="J30" t="s">
        <v>279</v>
      </c>
      <c r="K30">
        <v>15</v>
      </c>
      <c r="L30">
        <v>1700</v>
      </c>
      <c r="M30" t="s">
        <v>197</v>
      </c>
      <c r="N30" t="s">
        <v>2306</v>
      </c>
      <c r="O30">
        <v>2</v>
      </c>
      <c r="P30">
        <v>2</v>
      </c>
      <c r="Q30">
        <v>0.75</v>
      </c>
      <c r="V30">
        <v>2217322</v>
      </c>
      <c r="W30">
        <v>2796985</v>
      </c>
      <c r="X30">
        <v>226</v>
      </c>
      <c r="Y30" t="s">
        <v>61</v>
      </c>
      <c r="Z30">
        <v>454475</v>
      </c>
      <c r="AA30" t="e">
        <v>#VALUE!</v>
      </c>
      <c r="AB30">
        <v>20</v>
      </c>
      <c r="AC30" t="s">
        <v>61</v>
      </c>
      <c r="AD30" t="s">
        <v>3880</v>
      </c>
      <c r="AF30" t="s">
        <v>61</v>
      </c>
      <c r="AG30" t="s">
        <v>60</v>
      </c>
      <c r="AI30" t="s">
        <v>2289</v>
      </c>
      <c r="AL30" t="s">
        <v>2303</v>
      </c>
      <c r="AN30" t="s">
        <v>11</v>
      </c>
      <c r="AO30" t="s">
        <v>92</v>
      </c>
      <c r="AP30" t="s">
        <v>61</v>
      </c>
      <c r="AQ30" t="s">
        <v>61</v>
      </c>
      <c r="AR30" t="s">
        <v>61</v>
      </c>
      <c r="AV30">
        <v>20</v>
      </c>
      <c r="BE30" t="s">
        <v>60</v>
      </c>
      <c r="BH30" t="s">
        <v>60</v>
      </c>
      <c r="BN30" t="s">
        <v>60</v>
      </c>
      <c r="BQ30" t="s">
        <v>61</v>
      </c>
      <c r="BR30">
        <v>44592</v>
      </c>
      <c r="BS30">
        <v>1.5123287671232877</v>
      </c>
      <c r="BT30">
        <v>44592</v>
      </c>
      <c r="BU30" t="s">
        <v>11</v>
      </c>
      <c r="BV30">
        <v>514279.82</v>
      </c>
      <c r="BW30">
        <v>38972.449999999997</v>
      </c>
      <c r="BX30">
        <v>7.5780632419137114E-2</v>
      </c>
      <c r="BY30" t="s">
        <v>2332</v>
      </c>
      <c r="BZ30" t="b">
        <v>1</v>
      </c>
      <c r="CA30" t="b">
        <v>1</v>
      </c>
      <c r="CB30" t="b">
        <v>1</v>
      </c>
      <c r="CC30" t="b">
        <v>0</v>
      </c>
      <c r="CD30" t="b">
        <v>0</v>
      </c>
      <c r="CE30" t="b">
        <v>0</v>
      </c>
      <c r="CF30" t="b">
        <v>1</v>
      </c>
      <c r="CG30" t="b">
        <v>0</v>
      </c>
      <c r="CH30" t="b">
        <v>0</v>
      </c>
      <c r="CI30" t="b">
        <v>0</v>
      </c>
      <c r="CJ30" t="b">
        <v>0</v>
      </c>
      <c r="CK30" t="b">
        <v>0</v>
      </c>
      <c r="CL30" t="b">
        <v>1</v>
      </c>
      <c r="CM30" t="b">
        <v>0</v>
      </c>
      <c r="CN30" t="b">
        <v>1</v>
      </c>
      <c r="CO30" t="b">
        <v>1</v>
      </c>
      <c r="CP30" t="b">
        <v>0</v>
      </c>
      <c r="CQ30" t="b">
        <v>0</v>
      </c>
      <c r="CR30" t="b">
        <v>1</v>
      </c>
    </row>
    <row r="31" spans="1:96" x14ac:dyDescent="0.25">
      <c r="A31">
        <v>44</v>
      </c>
      <c r="B31" t="s">
        <v>211</v>
      </c>
      <c r="C31" t="s">
        <v>213</v>
      </c>
      <c r="D31" t="s">
        <v>214</v>
      </c>
      <c r="E31" t="s">
        <v>57</v>
      </c>
      <c r="F31" t="s">
        <v>212</v>
      </c>
      <c r="G31">
        <v>43016</v>
      </c>
      <c r="H31" t="s">
        <v>2197</v>
      </c>
      <c r="I31" t="s">
        <v>61</v>
      </c>
      <c r="J31" t="s">
        <v>2197</v>
      </c>
      <c r="K31" t="s">
        <v>2197</v>
      </c>
      <c r="L31">
        <v>1401</v>
      </c>
      <c r="M31" t="s">
        <v>98</v>
      </c>
      <c r="N31" t="s">
        <v>2296</v>
      </c>
      <c r="O31">
        <v>2</v>
      </c>
      <c r="P31">
        <v>2</v>
      </c>
      <c r="Q31">
        <v>0.75</v>
      </c>
      <c r="V31">
        <v>1123036</v>
      </c>
      <c r="W31">
        <v>1165589</v>
      </c>
      <c r="X31">
        <v>121</v>
      </c>
      <c r="Y31" t="s">
        <v>61</v>
      </c>
      <c r="Z31">
        <v>256579</v>
      </c>
      <c r="AA31" t="e">
        <v>#VALUE!</v>
      </c>
      <c r="AB31">
        <v>6</v>
      </c>
      <c r="AC31" t="s">
        <v>61</v>
      </c>
      <c r="AD31" t="s">
        <v>3839</v>
      </c>
      <c r="AF31" t="s">
        <v>61</v>
      </c>
      <c r="AG31" t="s">
        <v>60</v>
      </c>
      <c r="AI31" t="s">
        <v>2289</v>
      </c>
      <c r="AL31" t="s">
        <v>2303</v>
      </c>
      <c r="AN31" t="s">
        <v>11</v>
      </c>
      <c r="AO31" t="s">
        <v>92</v>
      </c>
      <c r="AP31" t="s">
        <v>61</v>
      </c>
      <c r="AQ31" t="s">
        <v>61</v>
      </c>
      <c r="AR31" t="s">
        <v>61</v>
      </c>
      <c r="AV31">
        <v>6</v>
      </c>
      <c r="BE31" t="s">
        <v>60</v>
      </c>
      <c r="BH31" t="s">
        <v>60</v>
      </c>
      <c r="BN31" t="s">
        <v>60</v>
      </c>
      <c r="BQ31" t="s">
        <v>61</v>
      </c>
      <c r="BR31">
        <v>43861</v>
      </c>
      <c r="BS31">
        <v>-0.49041095890410957</v>
      </c>
      <c r="BT31">
        <v>43861</v>
      </c>
      <c r="BU31" t="s">
        <v>11</v>
      </c>
      <c r="BV31" t="s">
        <v>60</v>
      </c>
      <c r="BW31" t="s">
        <v>60</v>
      </c>
      <c r="BX31" t="e">
        <v>#VALUE!</v>
      </c>
      <c r="BY31" t="s">
        <v>2197</v>
      </c>
      <c r="BZ31" t="b">
        <v>1</v>
      </c>
      <c r="CA31" t="b">
        <v>1</v>
      </c>
      <c r="CB31" t="b">
        <v>0</v>
      </c>
      <c r="CC31" t="b">
        <v>1</v>
      </c>
      <c r="CD31" t="b">
        <v>0</v>
      </c>
      <c r="CE31" t="b">
        <v>0</v>
      </c>
      <c r="CF31" t="b">
        <v>0</v>
      </c>
      <c r="CG31" t="b">
        <v>0</v>
      </c>
      <c r="CH31" t="b">
        <v>0</v>
      </c>
      <c r="CI31" t="b">
        <v>0</v>
      </c>
      <c r="CJ31" t="b">
        <v>0</v>
      </c>
      <c r="CK31" t="b">
        <v>0</v>
      </c>
      <c r="CL31" t="b">
        <v>0</v>
      </c>
      <c r="CM31" t="b">
        <v>0</v>
      </c>
      <c r="CN31" t="b">
        <v>0</v>
      </c>
      <c r="CO31" t="b">
        <v>0</v>
      </c>
      <c r="CP31" t="b">
        <v>0</v>
      </c>
      <c r="CQ31" t="b">
        <v>0</v>
      </c>
      <c r="CR31" t="b">
        <v>0</v>
      </c>
    </row>
    <row r="32" spans="1:96" x14ac:dyDescent="0.25">
      <c r="A32">
        <v>47</v>
      </c>
      <c r="B32" t="s">
        <v>1606</v>
      </c>
      <c r="C32" t="s">
        <v>1608</v>
      </c>
      <c r="D32" t="s">
        <v>136</v>
      </c>
      <c r="E32" t="s">
        <v>57</v>
      </c>
      <c r="F32" t="s">
        <v>1607</v>
      </c>
      <c r="G32">
        <v>6032</v>
      </c>
      <c r="H32">
        <v>1</v>
      </c>
      <c r="I32" t="s">
        <v>4027</v>
      </c>
      <c r="J32" t="s">
        <v>279</v>
      </c>
      <c r="K32">
        <v>15</v>
      </c>
      <c r="L32">
        <v>2228</v>
      </c>
      <c r="M32" t="s">
        <v>789</v>
      </c>
      <c r="N32" t="s">
        <v>2311</v>
      </c>
      <c r="O32">
        <v>3</v>
      </c>
      <c r="P32">
        <v>0</v>
      </c>
      <c r="Q32" t="s">
        <v>60</v>
      </c>
      <c r="V32">
        <v>1271000</v>
      </c>
      <c r="W32">
        <v>1314087</v>
      </c>
      <c r="X32">
        <v>159</v>
      </c>
      <c r="Y32" t="s">
        <v>61</v>
      </c>
      <c r="Z32">
        <v>105533</v>
      </c>
      <c r="AA32" t="e">
        <v>#VALUE!</v>
      </c>
      <c r="AB32">
        <v>5</v>
      </c>
      <c r="AC32" t="s">
        <v>61</v>
      </c>
      <c r="AD32" t="s">
        <v>3795</v>
      </c>
      <c r="AF32" t="s">
        <v>61</v>
      </c>
      <c r="AG32" t="s">
        <v>60</v>
      </c>
      <c r="AI32" t="s">
        <v>2289</v>
      </c>
      <c r="AL32" t="s">
        <v>2303</v>
      </c>
      <c r="AN32" t="s">
        <v>11</v>
      </c>
      <c r="AO32" t="s">
        <v>92</v>
      </c>
      <c r="AP32" t="s">
        <v>61</v>
      </c>
      <c r="AQ32" t="s">
        <v>61</v>
      </c>
      <c r="AR32" t="s">
        <v>61</v>
      </c>
      <c r="AV32">
        <v>5</v>
      </c>
      <c r="BE32" t="s">
        <v>60</v>
      </c>
      <c r="BH32" t="s">
        <v>60</v>
      </c>
      <c r="BN32" t="s">
        <v>60</v>
      </c>
      <c r="BQ32" t="s">
        <v>61</v>
      </c>
      <c r="BR32">
        <v>44957</v>
      </c>
      <c r="BS32">
        <v>2.5123287671232877</v>
      </c>
      <c r="BT32">
        <v>44957</v>
      </c>
      <c r="BU32" t="s">
        <v>11</v>
      </c>
      <c r="BV32">
        <v>910225.86</v>
      </c>
      <c r="BW32">
        <v>-20299.34</v>
      </c>
      <c r="BX32">
        <v>-2.2301431866591882E-2</v>
      </c>
      <c r="BY32" t="s">
        <v>2332</v>
      </c>
      <c r="BZ32" t="b">
        <v>1</v>
      </c>
      <c r="CA32" t="b">
        <v>1</v>
      </c>
      <c r="CB32" t="b">
        <v>1</v>
      </c>
      <c r="CC32" t="b">
        <v>0</v>
      </c>
      <c r="CD32" t="b">
        <v>1</v>
      </c>
      <c r="CE32" t="b">
        <v>0</v>
      </c>
      <c r="CF32" t="b">
        <v>0</v>
      </c>
      <c r="CG32" t="b">
        <v>0</v>
      </c>
      <c r="CH32" t="b">
        <v>0</v>
      </c>
      <c r="CI32" t="b">
        <v>0</v>
      </c>
      <c r="CJ32" t="b">
        <v>0</v>
      </c>
      <c r="CK32" t="b">
        <v>0</v>
      </c>
      <c r="CL32" t="b">
        <v>0</v>
      </c>
      <c r="CM32" t="b">
        <v>0</v>
      </c>
      <c r="CN32" t="b">
        <v>0</v>
      </c>
      <c r="CO32" t="b">
        <v>0</v>
      </c>
      <c r="CP32" t="b">
        <v>0</v>
      </c>
      <c r="CQ32" t="b">
        <v>0</v>
      </c>
      <c r="CR32" t="b">
        <v>0</v>
      </c>
    </row>
    <row r="33" spans="1:96" x14ac:dyDescent="0.25">
      <c r="A33">
        <v>48</v>
      </c>
      <c r="B33" t="s">
        <v>1609</v>
      </c>
      <c r="C33" t="s">
        <v>1611</v>
      </c>
      <c r="D33" t="s">
        <v>83</v>
      </c>
      <c r="E33" t="s">
        <v>137</v>
      </c>
      <c r="F33" t="s">
        <v>1610</v>
      </c>
      <c r="G33">
        <v>2359</v>
      </c>
      <c r="H33">
        <v>1</v>
      </c>
      <c r="I33" t="s">
        <v>4027</v>
      </c>
      <c r="J33" t="s">
        <v>84</v>
      </c>
      <c r="K33">
        <v>1</v>
      </c>
      <c r="L33">
        <v>3400</v>
      </c>
      <c r="M33" t="s">
        <v>1612</v>
      </c>
      <c r="N33" t="s">
        <v>1988</v>
      </c>
      <c r="O33">
        <v>3</v>
      </c>
      <c r="P33">
        <v>2</v>
      </c>
      <c r="Q33">
        <v>0.83333333333333348</v>
      </c>
      <c r="V33" t="s">
        <v>61</v>
      </c>
      <c r="W33" t="s">
        <v>61</v>
      </c>
      <c r="X33" t="s">
        <v>61</v>
      </c>
      <c r="Y33" t="s">
        <v>61</v>
      </c>
      <c r="Z33" t="s">
        <v>61</v>
      </c>
      <c r="AA33" t="e">
        <v>#VALUE!</v>
      </c>
      <c r="AC33" t="s">
        <v>61</v>
      </c>
      <c r="AD33" t="s">
        <v>61</v>
      </c>
      <c r="AF33" t="s">
        <v>61</v>
      </c>
      <c r="AG33" t="s">
        <v>60</v>
      </c>
      <c r="AI33" t="s">
        <v>2289</v>
      </c>
      <c r="AL33" t="s">
        <v>2303</v>
      </c>
      <c r="AN33" t="s">
        <v>11</v>
      </c>
      <c r="AO33" t="s">
        <v>92</v>
      </c>
      <c r="AP33" t="s">
        <v>61</v>
      </c>
      <c r="AQ33" t="s">
        <v>61</v>
      </c>
      <c r="AR33" t="s">
        <v>61</v>
      </c>
      <c r="AV33">
        <v>0</v>
      </c>
      <c r="BE33" t="s">
        <v>60</v>
      </c>
      <c r="BH33" t="s">
        <v>60</v>
      </c>
      <c r="BN33" t="s">
        <v>60</v>
      </c>
      <c r="BQ33" t="s">
        <v>61</v>
      </c>
      <c r="BR33">
        <v>44957</v>
      </c>
      <c r="BS33">
        <v>2.5123287671232877</v>
      </c>
      <c r="BT33">
        <v>44957</v>
      </c>
      <c r="BU33" t="s">
        <v>11</v>
      </c>
      <c r="BV33">
        <v>888714.49</v>
      </c>
      <c r="BW33">
        <v>203668.84</v>
      </c>
      <c r="BX33">
        <v>0.22917240834005081</v>
      </c>
      <c r="BY33" t="s">
        <v>2332</v>
      </c>
      <c r="BZ33" t="b">
        <v>0</v>
      </c>
      <c r="CA33" t="b">
        <v>0</v>
      </c>
      <c r="CB33" t="b">
        <v>0</v>
      </c>
      <c r="CC33" t="b">
        <v>0</v>
      </c>
      <c r="CD33" t="b">
        <v>0</v>
      </c>
      <c r="CE33" t="b">
        <v>0</v>
      </c>
      <c r="CF33" t="b">
        <v>0</v>
      </c>
      <c r="CG33" t="b">
        <v>0</v>
      </c>
      <c r="CH33" t="b">
        <v>0</v>
      </c>
      <c r="CI33" t="b">
        <v>0</v>
      </c>
      <c r="CJ33" t="b">
        <v>0</v>
      </c>
      <c r="CK33" t="b">
        <v>0</v>
      </c>
      <c r="CL33" t="b">
        <v>0</v>
      </c>
      <c r="CM33" t="b">
        <v>0</v>
      </c>
      <c r="CN33" t="b">
        <v>0</v>
      </c>
      <c r="CO33" t="b">
        <v>0</v>
      </c>
      <c r="CP33" t="b">
        <v>0</v>
      </c>
      <c r="CQ33" t="b">
        <v>0</v>
      </c>
      <c r="CR33" t="b">
        <v>0</v>
      </c>
    </row>
    <row r="34" spans="1:96" x14ac:dyDescent="0.25">
      <c r="A34">
        <v>49</v>
      </c>
      <c r="B34" t="s">
        <v>220</v>
      </c>
      <c r="C34" t="s">
        <v>222</v>
      </c>
      <c r="D34" t="s">
        <v>136</v>
      </c>
      <c r="E34" t="s">
        <v>57</v>
      </c>
      <c r="F34" t="s">
        <v>221</v>
      </c>
      <c r="G34">
        <v>6706</v>
      </c>
      <c r="H34">
        <v>1</v>
      </c>
      <c r="I34" t="s">
        <v>4027</v>
      </c>
      <c r="J34" t="s">
        <v>279</v>
      </c>
      <c r="K34">
        <v>15</v>
      </c>
      <c r="L34">
        <v>1682</v>
      </c>
      <c r="M34" t="s">
        <v>124</v>
      </c>
      <c r="N34" t="s">
        <v>2296</v>
      </c>
      <c r="O34">
        <v>2</v>
      </c>
      <c r="P34">
        <v>2</v>
      </c>
      <c r="Q34">
        <v>0.75</v>
      </c>
      <c r="V34">
        <v>1179569</v>
      </c>
      <c r="W34">
        <v>814244</v>
      </c>
      <c r="X34">
        <v>110</v>
      </c>
      <c r="Y34">
        <v>16</v>
      </c>
      <c r="Z34">
        <v>56467</v>
      </c>
      <c r="AA34">
        <v>0.8545454545454545</v>
      </c>
      <c r="AB34">
        <v>4</v>
      </c>
      <c r="AC34" t="s">
        <v>2796</v>
      </c>
      <c r="AD34" t="s">
        <v>2797</v>
      </c>
      <c r="AE34">
        <v>1</v>
      </c>
      <c r="AF34" t="s">
        <v>2567</v>
      </c>
      <c r="AG34">
        <v>43885</v>
      </c>
      <c r="AI34" t="s">
        <v>2798</v>
      </c>
      <c r="AJ34">
        <v>44032</v>
      </c>
      <c r="AK34" t="s">
        <v>4028</v>
      </c>
      <c r="AL34" t="s">
        <v>2790</v>
      </c>
      <c r="AN34" t="s">
        <v>10</v>
      </c>
      <c r="AO34" t="s">
        <v>2799</v>
      </c>
      <c r="AP34" t="s">
        <v>265</v>
      </c>
      <c r="AQ34">
        <v>1.26</v>
      </c>
      <c r="AR34">
        <v>3</v>
      </c>
      <c r="AS34" t="s">
        <v>2800</v>
      </c>
      <c r="AT34" t="s">
        <v>2748</v>
      </c>
      <c r="AU34" t="s">
        <v>2749</v>
      </c>
      <c r="AV34">
        <v>3</v>
      </c>
      <c r="AW34" t="s">
        <v>2293</v>
      </c>
      <c r="AX34" t="s">
        <v>2301</v>
      </c>
      <c r="AZ34" t="s">
        <v>2362</v>
      </c>
      <c r="BC34" t="s">
        <v>10</v>
      </c>
      <c r="BD34">
        <v>180</v>
      </c>
      <c r="BE34" t="s">
        <v>60</v>
      </c>
      <c r="BH34" t="s">
        <v>60</v>
      </c>
      <c r="BN34" t="s">
        <v>60</v>
      </c>
      <c r="BQ34" t="s">
        <v>61</v>
      </c>
      <c r="BR34">
        <v>44592</v>
      </c>
      <c r="BS34">
        <v>1.5123287671232877</v>
      </c>
      <c r="BT34">
        <v>44592</v>
      </c>
      <c r="BU34" t="s">
        <v>11</v>
      </c>
      <c r="BV34">
        <v>416663.05</v>
      </c>
      <c r="BW34">
        <v>-95366.96</v>
      </c>
      <c r="BX34">
        <v>-0.22888269070175532</v>
      </c>
      <c r="BY34" t="s">
        <v>2332</v>
      </c>
      <c r="BZ34" t="b">
        <v>1</v>
      </c>
      <c r="CA34" t="b">
        <v>1</v>
      </c>
      <c r="CB34" t="b">
        <v>0</v>
      </c>
      <c r="CC34" t="b">
        <v>1</v>
      </c>
      <c r="CD34" t="b">
        <v>0</v>
      </c>
      <c r="CE34" t="b">
        <v>0</v>
      </c>
      <c r="CF34" t="b">
        <v>0</v>
      </c>
      <c r="CG34" t="b">
        <v>0</v>
      </c>
      <c r="CH34" t="b">
        <v>0</v>
      </c>
      <c r="CI34" t="b">
        <v>0</v>
      </c>
      <c r="CJ34" t="b">
        <v>0</v>
      </c>
      <c r="CK34" t="b">
        <v>0</v>
      </c>
      <c r="CL34" t="b">
        <v>1</v>
      </c>
      <c r="CM34" t="b">
        <v>0</v>
      </c>
      <c r="CN34" t="b">
        <v>0</v>
      </c>
      <c r="CO34" t="b">
        <v>0</v>
      </c>
      <c r="CP34" t="b">
        <v>0</v>
      </c>
      <c r="CQ34" t="b">
        <v>0</v>
      </c>
      <c r="CR34" t="b">
        <v>0</v>
      </c>
    </row>
    <row r="35" spans="1:96" x14ac:dyDescent="0.25">
      <c r="A35">
        <v>50</v>
      </c>
      <c r="B35" t="s">
        <v>937</v>
      </c>
      <c r="C35" t="s">
        <v>939</v>
      </c>
      <c r="D35" t="s">
        <v>96</v>
      </c>
      <c r="E35" t="s">
        <v>164</v>
      </c>
      <c r="F35" t="s">
        <v>938</v>
      </c>
      <c r="G35">
        <v>21401</v>
      </c>
      <c r="H35">
        <v>2</v>
      </c>
      <c r="I35" t="s">
        <v>122</v>
      </c>
      <c r="J35" t="s">
        <v>182</v>
      </c>
      <c r="K35">
        <v>3</v>
      </c>
      <c r="L35">
        <v>938</v>
      </c>
      <c r="M35" t="s">
        <v>837</v>
      </c>
      <c r="N35" t="s">
        <v>2296</v>
      </c>
      <c r="O35">
        <v>1</v>
      </c>
      <c r="P35">
        <v>3</v>
      </c>
      <c r="Q35">
        <v>0.66666666666666663</v>
      </c>
      <c r="V35">
        <v>292000</v>
      </c>
      <c r="W35" t="s">
        <v>61</v>
      </c>
      <c r="X35" t="s">
        <v>61</v>
      </c>
      <c r="Y35" t="s">
        <v>61</v>
      </c>
      <c r="Z35" t="s">
        <v>61</v>
      </c>
      <c r="AA35" t="e">
        <v>#VALUE!</v>
      </c>
      <c r="AC35" t="s">
        <v>61</v>
      </c>
      <c r="AD35" t="s">
        <v>61</v>
      </c>
      <c r="AE35">
        <v>0</v>
      </c>
      <c r="AG35" t="s">
        <v>60</v>
      </c>
      <c r="AI35" t="s">
        <v>2289</v>
      </c>
      <c r="AL35" t="s">
        <v>2303</v>
      </c>
      <c r="AN35" t="s">
        <v>11</v>
      </c>
      <c r="AO35" t="s">
        <v>92</v>
      </c>
      <c r="AP35" t="s">
        <v>61</v>
      </c>
      <c r="AQ35" t="s">
        <v>61</v>
      </c>
      <c r="AR35" t="s">
        <v>61</v>
      </c>
      <c r="AV35">
        <v>0</v>
      </c>
      <c r="BE35" t="s">
        <v>60</v>
      </c>
      <c r="BH35" t="s">
        <v>60</v>
      </c>
      <c r="BN35" t="s">
        <v>60</v>
      </c>
      <c r="BQ35" t="s">
        <v>61</v>
      </c>
      <c r="BR35">
        <v>44227</v>
      </c>
      <c r="BS35">
        <v>0.51232876712328768</v>
      </c>
      <c r="BT35">
        <v>44227</v>
      </c>
      <c r="BU35" t="s">
        <v>11</v>
      </c>
      <c r="BV35">
        <v>433511.74</v>
      </c>
      <c r="BW35">
        <v>17306.740000000002</v>
      </c>
      <c r="BX35">
        <v>3.992219449466352E-2</v>
      </c>
      <c r="BY35" t="s">
        <v>2332</v>
      </c>
      <c r="BZ35" t="b">
        <v>0</v>
      </c>
      <c r="CA35" t="b">
        <v>0</v>
      </c>
      <c r="CB35" t="b">
        <v>0</v>
      </c>
      <c r="CC35" t="b">
        <v>0</v>
      </c>
      <c r="CD35" t="b">
        <v>0</v>
      </c>
      <c r="CE35" t="b">
        <v>0</v>
      </c>
      <c r="CF35" t="b">
        <v>0</v>
      </c>
      <c r="CG35" t="b">
        <v>0</v>
      </c>
      <c r="CH35" t="b">
        <v>0</v>
      </c>
      <c r="CI35" t="b">
        <v>0</v>
      </c>
      <c r="CJ35" t="b">
        <v>0</v>
      </c>
      <c r="CK35" t="b">
        <v>0</v>
      </c>
      <c r="CL35" t="b">
        <v>0</v>
      </c>
      <c r="CM35" t="b">
        <v>0</v>
      </c>
      <c r="CN35" t="b">
        <v>0</v>
      </c>
      <c r="CO35" t="b">
        <v>0</v>
      </c>
      <c r="CP35" t="b">
        <v>0</v>
      </c>
      <c r="CQ35" t="b">
        <v>0</v>
      </c>
      <c r="CR35" t="b">
        <v>0</v>
      </c>
    </row>
    <row r="36" spans="1:96" x14ac:dyDescent="0.25">
      <c r="A36">
        <v>51</v>
      </c>
      <c r="B36" t="s">
        <v>1613</v>
      </c>
      <c r="C36" t="s">
        <v>1615</v>
      </c>
      <c r="D36" t="s">
        <v>96</v>
      </c>
      <c r="E36" t="s">
        <v>72</v>
      </c>
      <c r="F36" t="s">
        <v>1614</v>
      </c>
      <c r="G36">
        <v>21236</v>
      </c>
      <c r="H36">
        <v>2</v>
      </c>
      <c r="I36" t="s">
        <v>122</v>
      </c>
      <c r="J36" t="s">
        <v>182</v>
      </c>
      <c r="K36">
        <v>3</v>
      </c>
      <c r="L36">
        <v>1633</v>
      </c>
      <c r="M36" t="s">
        <v>235</v>
      </c>
      <c r="N36" t="s">
        <v>2311</v>
      </c>
      <c r="O36">
        <v>2</v>
      </c>
      <c r="P36">
        <v>3</v>
      </c>
      <c r="Q36">
        <v>0.91666666666666652</v>
      </c>
      <c r="V36">
        <v>314000</v>
      </c>
      <c r="W36" t="s">
        <v>61</v>
      </c>
      <c r="X36" t="s">
        <v>61</v>
      </c>
      <c r="Y36">
        <v>1</v>
      </c>
      <c r="Z36" t="s">
        <v>61</v>
      </c>
      <c r="AA36" t="e">
        <v>#VALUE!</v>
      </c>
      <c r="AC36" t="s">
        <v>61</v>
      </c>
      <c r="AD36" t="s">
        <v>61</v>
      </c>
      <c r="AF36" t="s">
        <v>61</v>
      </c>
      <c r="AG36" t="s">
        <v>60</v>
      </c>
      <c r="AI36" t="s">
        <v>2289</v>
      </c>
      <c r="AL36" t="s">
        <v>2303</v>
      </c>
      <c r="AN36" t="s">
        <v>11</v>
      </c>
      <c r="AO36" t="s">
        <v>92</v>
      </c>
      <c r="AP36" t="s">
        <v>61</v>
      </c>
      <c r="AQ36" t="s">
        <v>61</v>
      </c>
      <c r="AR36" t="s">
        <v>61</v>
      </c>
      <c r="AV36">
        <v>0</v>
      </c>
      <c r="BE36" t="s">
        <v>60</v>
      </c>
      <c r="BH36" t="s">
        <v>60</v>
      </c>
      <c r="BN36" t="s">
        <v>60</v>
      </c>
      <c r="BQ36" t="s">
        <v>61</v>
      </c>
      <c r="BR36">
        <v>44957</v>
      </c>
      <c r="BS36">
        <v>2.5123287671232877</v>
      </c>
      <c r="BT36">
        <v>44957</v>
      </c>
      <c r="BU36" t="s">
        <v>11</v>
      </c>
      <c r="BV36">
        <v>628269.51</v>
      </c>
      <c r="BW36">
        <v>105689.12</v>
      </c>
      <c r="BX36">
        <v>0.16822258333052004</v>
      </c>
      <c r="BY36" t="s">
        <v>2332</v>
      </c>
      <c r="BZ36" t="b">
        <v>0</v>
      </c>
      <c r="CA36" t="b">
        <v>0</v>
      </c>
      <c r="CB36" t="b">
        <v>0</v>
      </c>
      <c r="CC36" t="b">
        <v>0</v>
      </c>
      <c r="CD36" t="b">
        <v>0</v>
      </c>
      <c r="CE36" t="b">
        <v>0</v>
      </c>
      <c r="CF36" t="b">
        <v>0</v>
      </c>
      <c r="CG36" t="b">
        <v>0</v>
      </c>
      <c r="CH36" t="b">
        <v>0</v>
      </c>
      <c r="CI36" t="b">
        <v>0</v>
      </c>
      <c r="CJ36" t="b">
        <v>0</v>
      </c>
      <c r="CK36" t="b">
        <v>0</v>
      </c>
      <c r="CL36" t="b">
        <v>0</v>
      </c>
      <c r="CM36" t="b">
        <v>0</v>
      </c>
      <c r="CN36" t="b">
        <v>0</v>
      </c>
      <c r="CO36" t="b">
        <v>0</v>
      </c>
      <c r="CP36" t="b">
        <v>0</v>
      </c>
      <c r="CQ36" t="b">
        <v>0</v>
      </c>
      <c r="CR36" t="b">
        <v>0</v>
      </c>
    </row>
    <row r="37" spans="1:96" x14ac:dyDescent="0.25">
      <c r="A37">
        <v>53</v>
      </c>
      <c r="B37" t="s">
        <v>1172</v>
      </c>
      <c r="C37" t="s">
        <v>1174</v>
      </c>
      <c r="D37" t="s">
        <v>163</v>
      </c>
      <c r="E37" t="s">
        <v>57</v>
      </c>
      <c r="F37" t="s">
        <v>1173</v>
      </c>
      <c r="G37">
        <v>7095</v>
      </c>
      <c r="H37">
        <v>1</v>
      </c>
      <c r="I37" t="s">
        <v>4027</v>
      </c>
      <c r="J37" t="s">
        <v>58</v>
      </c>
      <c r="K37">
        <v>8</v>
      </c>
      <c r="L37">
        <v>1747</v>
      </c>
      <c r="M37" t="s">
        <v>124</v>
      </c>
      <c r="N37" t="s">
        <v>2296</v>
      </c>
      <c r="O37">
        <v>2</v>
      </c>
      <c r="P37">
        <v>2</v>
      </c>
      <c r="Q37">
        <v>0.75</v>
      </c>
      <c r="V37">
        <v>1663120</v>
      </c>
      <c r="W37">
        <v>1530481</v>
      </c>
      <c r="X37">
        <v>147</v>
      </c>
      <c r="Y37">
        <v>24</v>
      </c>
      <c r="Z37">
        <v>79335</v>
      </c>
      <c r="AA37">
        <v>0.83673469387755106</v>
      </c>
      <c r="AB37">
        <v>6</v>
      </c>
      <c r="AC37" t="s">
        <v>2928</v>
      </c>
      <c r="AD37" t="s">
        <v>2929</v>
      </c>
      <c r="AE37">
        <v>1</v>
      </c>
      <c r="AF37" t="s">
        <v>2930</v>
      </c>
      <c r="AG37">
        <v>43885</v>
      </c>
      <c r="AI37" t="s">
        <v>2931</v>
      </c>
      <c r="AL37" t="s">
        <v>2932</v>
      </c>
      <c r="AN37" t="s">
        <v>10</v>
      </c>
      <c r="AO37" t="s">
        <v>1175</v>
      </c>
      <c r="AP37" t="s">
        <v>1176</v>
      </c>
      <c r="AQ37" t="s">
        <v>378</v>
      </c>
      <c r="AR37">
        <v>4</v>
      </c>
      <c r="AS37" t="s">
        <v>2933</v>
      </c>
      <c r="AT37" t="s">
        <v>2861</v>
      </c>
      <c r="AU37" t="s">
        <v>2862</v>
      </c>
      <c r="AV37">
        <v>5</v>
      </c>
      <c r="AW37" t="s">
        <v>2293</v>
      </c>
      <c r="AZ37" t="s">
        <v>3</v>
      </c>
      <c r="BC37" t="s">
        <v>10</v>
      </c>
      <c r="BD37">
        <v>180</v>
      </c>
      <c r="BE37" t="s">
        <v>60</v>
      </c>
      <c r="BH37" t="s">
        <v>60</v>
      </c>
      <c r="BN37" t="s">
        <v>60</v>
      </c>
      <c r="BQ37" t="s">
        <v>61</v>
      </c>
      <c r="BR37">
        <v>44316</v>
      </c>
      <c r="BS37">
        <v>0.75616438356164384</v>
      </c>
      <c r="BT37">
        <v>44316</v>
      </c>
      <c r="BU37" t="s">
        <v>11</v>
      </c>
      <c r="BV37">
        <v>587561.51</v>
      </c>
      <c r="BW37">
        <v>-34045.699999999997</v>
      </c>
      <c r="BX37">
        <v>-5.7944061039668843E-2</v>
      </c>
      <c r="BY37" t="s">
        <v>2332</v>
      </c>
      <c r="BZ37" t="b">
        <v>1</v>
      </c>
      <c r="CA37" t="b">
        <v>1</v>
      </c>
      <c r="CB37" t="b">
        <v>1</v>
      </c>
      <c r="CC37" t="b">
        <v>1</v>
      </c>
      <c r="CD37" t="b">
        <v>0</v>
      </c>
      <c r="CE37" t="b">
        <v>0</v>
      </c>
      <c r="CF37" t="b">
        <v>1</v>
      </c>
      <c r="CG37" t="b">
        <v>0</v>
      </c>
      <c r="CH37" t="b">
        <v>0</v>
      </c>
      <c r="CI37" t="b">
        <v>1</v>
      </c>
      <c r="CJ37" t="b">
        <v>0</v>
      </c>
      <c r="CK37" t="b">
        <v>0</v>
      </c>
      <c r="CL37" t="b">
        <v>0</v>
      </c>
      <c r="CM37" t="b">
        <v>0</v>
      </c>
      <c r="CN37" t="b">
        <v>0</v>
      </c>
      <c r="CO37" t="b">
        <v>0</v>
      </c>
      <c r="CP37" t="b">
        <v>0</v>
      </c>
      <c r="CQ37" t="b">
        <v>0</v>
      </c>
      <c r="CR37" t="b">
        <v>0</v>
      </c>
    </row>
    <row r="38" spans="1:96" x14ac:dyDescent="0.25">
      <c r="A38">
        <v>54</v>
      </c>
      <c r="B38" t="s">
        <v>752</v>
      </c>
      <c r="C38" t="s">
        <v>754</v>
      </c>
      <c r="D38" t="s">
        <v>144</v>
      </c>
      <c r="E38" t="s">
        <v>57</v>
      </c>
      <c r="F38" t="s">
        <v>753</v>
      </c>
      <c r="G38">
        <v>19406</v>
      </c>
      <c r="H38">
        <v>2</v>
      </c>
      <c r="I38" t="s">
        <v>122</v>
      </c>
      <c r="J38" t="s">
        <v>182</v>
      </c>
      <c r="K38">
        <v>3</v>
      </c>
      <c r="L38">
        <v>1910</v>
      </c>
      <c r="M38" t="s">
        <v>98</v>
      </c>
      <c r="N38" t="s">
        <v>2296</v>
      </c>
      <c r="O38">
        <v>0</v>
      </c>
      <c r="P38">
        <v>0</v>
      </c>
      <c r="Q38" t="s">
        <v>60</v>
      </c>
      <c r="W38">
        <v>2738603</v>
      </c>
      <c r="X38" t="s">
        <v>61</v>
      </c>
      <c r="Y38" t="s">
        <v>61</v>
      </c>
      <c r="Z38">
        <v>329428</v>
      </c>
      <c r="AA38" t="e">
        <v>#VALUE!</v>
      </c>
      <c r="AC38" t="s">
        <v>61</v>
      </c>
      <c r="AD38" t="s">
        <v>61</v>
      </c>
      <c r="AF38" t="s">
        <v>61</v>
      </c>
      <c r="AG38" t="s">
        <v>61</v>
      </c>
      <c r="AI38" t="e">
        <v>#N/A</v>
      </c>
      <c r="AL38" t="e">
        <v>#N/A</v>
      </c>
      <c r="AN38" t="s">
        <v>11</v>
      </c>
      <c r="AO38" t="s">
        <v>92</v>
      </c>
      <c r="AP38" t="s">
        <v>61</v>
      </c>
      <c r="AQ38" t="s">
        <v>61</v>
      </c>
      <c r="AR38" t="s">
        <v>61</v>
      </c>
      <c r="AV38">
        <v>0</v>
      </c>
      <c r="BE38" t="s">
        <v>60</v>
      </c>
      <c r="BH38" t="s">
        <v>60</v>
      </c>
      <c r="BN38" t="s">
        <v>60</v>
      </c>
      <c r="BQ38" t="s">
        <v>61</v>
      </c>
      <c r="BR38">
        <v>43951</v>
      </c>
      <c r="BS38">
        <v>-0.24383561643835616</v>
      </c>
      <c r="BT38">
        <v>43951</v>
      </c>
      <c r="BU38" t="s">
        <v>11</v>
      </c>
      <c r="BV38">
        <v>438381.04</v>
      </c>
      <c r="BW38">
        <v>22067.43</v>
      </c>
      <c r="BX38">
        <v>5.0338468105281198E-2</v>
      </c>
      <c r="BY38" t="s">
        <v>2332</v>
      </c>
      <c r="BZ38" t="b">
        <v>0</v>
      </c>
      <c r="CA38" t="b">
        <v>0</v>
      </c>
      <c r="CB38" t="b">
        <v>0</v>
      </c>
      <c r="CC38" t="b">
        <v>0</v>
      </c>
      <c r="CD38" t="b">
        <v>0</v>
      </c>
      <c r="CE38" t="b">
        <v>0</v>
      </c>
      <c r="CF38" t="b">
        <v>0</v>
      </c>
      <c r="CG38" t="b">
        <v>0</v>
      </c>
      <c r="CH38" t="b">
        <v>0</v>
      </c>
      <c r="CI38" t="b">
        <v>0</v>
      </c>
      <c r="CJ38" t="b">
        <v>0</v>
      </c>
      <c r="CK38" t="b">
        <v>0</v>
      </c>
      <c r="CL38" t="b">
        <v>0</v>
      </c>
      <c r="CM38" t="b">
        <v>0</v>
      </c>
      <c r="CN38" t="b">
        <v>0</v>
      </c>
      <c r="CO38" t="b">
        <v>0</v>
      </c>
      <c r="CP38" t="b">
        <v>0</v>
      </c>
      <c r="CQ38" t="b">
        <v>0</v>
      </c>
      <c r="CR38" t="b">
        <v>0</v>
      </c>
    </row>
    <row r="39" spans="1:96" x14ac:dyDescent="0.25">
      <c r="A39">
        <v>56</v>
      </c>
      <c r="B39" t="s">
        <v>1308</v>
      </c>
      <c r="C39" t="s">
        <v>1310</v>
      </c>
      <c r="D39" t="s">
        <v>254</v>
      </c>
      <c r="E39" t="s">
        <v>57</v>
      </c>
      <c r="F39" t="s">
        <v>1309</v>
      </c>
      <c r="G39">
        <v>30022</v>
      </c>
      <c r="H39">
        <v>2</v>
      </c>
      <c r="I39" t="s">
        <v>122</v>
      </c>
      <c r="J39" t="s">
        <v>210</v>
      </c>
      <c r="K39">
        <v>9</v>
      </c>
      <c r="L39">
        <v>1752</v>
      </c>
      <c r="M39" t="s">
        <v>124</v>
      </c>
      <c r="N39" t="s">
        <v>2296</v>
      </c>
      <c r="O39">
        <v>1</v>
      </c>
      <c r="P39">
        <v>2</v>
      </c>
      <c r="Q39">
        <v>0.5</v>
      </c>
      <c r="V39">
        <v>1327313</v>
      </c>
      <c r="W39">
        <v>1337513</v>
      </c>
      <c r="X39">
        <v>134</v>
      </c>
      <c r="Y39" t="s">
        <v>61</v>
      </c>
      <c r="Z39">
        <v>258738</v>
      </c>
      <c r="AA39" t="e">
        <v>#VALUE!</v>
      </c>
      <c r="AB39">
        <v>9</v>
      </c>
      <c r="AC39" t="s">
        <v>61</v>
      </c>
      <c r="AD39" t="s">
        <v>3857</v>
      </c>
      <c r="AF39" t="s">
        <v>61</v>
      </c>
      <c r="AG39" t="s">
        <v>60</v>
      </c>
      <c r="AI39" t="s">
        <v>2289</v>
      </c>
      <c r="AL39" t="s">
        <v>3858</v>
      </c>
      <c r="AN39" t="s">
        <v>11</v>
      </c>
      <c r="AO39" t="s">
        <v>92</v>
      </c>
      <c r="AP39" t="s">
        <v>61</v>
      </c>
      <c r="AQ39" t="s">
        <v>61</v>
      </c>
      <c r="AR39" t="s">
        <v>61</v>
      </c>
      <c r="AV39">
        <v>9</v>
      </c>
      <c r="AW39" t="s">
        <v>2293</v>
      </c>
      <c r="AX39" t="s">
        <v>2301</v>
      </c>
      <c r="BE39" t="s">
        <v>60</v>
      </c>
      <c r="BH39" t="s">
        <v>60</v>
      </c>
      <c r="BN39" t="s">
        <v>60</v>
      </c>
      <c r="BQ39" t="s">
        <v>61</v>
      </c>
      <c r="BR39">
        <v>44592</v>
      </c>
      <c r="BS39">
        <v>1.5123287671232877</v>
      </c>
      <c r="BT39">
        <v>44592</v>
      </c>
      <c r="BU39" t="s">
        <v>11</v>
      </c>
      <c r="BV39">
        <v>319915.90000000002</v>
      </c>
      <c r="BW39">
        <v>-53095.98</v>
      </c>
      <c r="BX39">
        <v>-0.16596855611115297</v>
      </c>
      <c r="BY39" t="s">
        <v>2332</v>
      </c>
      <c r="BZ39" t="b">
        <v>1</v>
      </c>
      <c r="CA39" t="b">
        <v>1</v>
      </c>
      <c r="CB39" t="b">
        <v>0</v>
      </c>
      <c r="CC39" t="b">
        <v>1</v>
      </c>
      <c r="CD39" t="b">
        <v>0</v>
      </c>
      <c r="CE39" t="b">
        <v>0</v>
      </c>
      <c r="CF39" t="b">
        <v>0</v>
      </c>
      <c r="CG39" t="b">
        <v>1</v>
      </c>
      <c r="CH39" t="b">
        <v>0</v>
      </c>
      <c r="CI39" t="b">
        <v>0</v>
      </c>
      <c r="CJ39" t="b">
        <v>0</v>
      </c>
      <c r="CK39" t="b">
        <v>0</v>
      </c>
      <c r="CL39" t="b">
        <v>0</v>
      </c>
      <c r="CM39" t="b">
        <v>0</v>
      </c>
      <c r="CN39" t="b">
        <v>0</v>
      </c>
      <c r="CO39" t="b">
        <v>0</v>
      </c>
      <c r="CP39" t="b">
        <v>0</v>
      </c>
      <c r="CQ39" t="b">
        <v>0</v>
      </c>
      <c r="CR39" t="b">
        <v>0</v>
      </c>
    </row>
    <row r="40" spans="1:96" x14ac:dyDescent="0.25">
      <c r="A40">
        <v>57</v>
      </c>
      <c r="B40" t="s">
        <v>223</v>
      </c>
      <c r="C40" t="s">
        <v>225</v>
      </c>
      <c r="D40" t="s">
        <v>214</v>
      </c>
      <c r="E40" t="s">
        <v>57</v>
      </c>
      <c r="F40" t="s">
        <v>224</v>
      </c>
      <c r="G40">
        <v>45431</v>
      </c>
      <c r="H40">
        <v>2</v>
      </c>
      <c r="I40" t="s">
        <v>122</v>
      </c>
      <c r="J40" t="s">
        <v>215</v>
      </c>
      <c r="K40">
        <v>16</v>
      </c>
      <c r="L40">
        <v>1652</v>
      </c>
      <c r="M40" t="s">
        <v>219</v>
      </c>
      <c r="N40" t="s">
        <v>1988</v>
      </c>
      <c r="O40">
        <v>2</v>
      </c>
      <c r="P40">
        <v>3</v>
      </c>
      <c r="Q40">
        <v>0.91666666666666652</v>
      </c>
      <c r="V40">
        <v>1020444</v>
      </c>
      <c r="W40">
        <v>1053372</v>
      </c>
      <c r="X40">
        <v>103</v>
      </c>
      <c r="Y40">
        <v>27</v>
      </c>
      <c r="Z40">
        <v>186734</v>
      </c>
      <c r="AA40">
        <v>0.73786407766990292</v>
      </c>
      <c r="AB40">
        <v>5</v>
      </c>
      <c r="AC40" t="s">
        <v>3096</v>
      </c>
      <c r="AD40" t="s">
        <v>3097</v>
      </c>
      <c r="AE40">
        <v>3</v>
      </c>
      <c r="AF40" t="s">
        <v>3952</v>
      </c>
      <c r="AG40">
        <v>43878</v>
      </c>
      <c r="AH40">
        <v>43969</v>
      </c>
      <c r="AI40" t="s">
        <v>3098</v>
      </c>
      <c r="AJ40">
        <v>44027</v>
      </c>
      <c r="AK40" t="s">
        <v>4028</v>
      </c>
      <c r="AL40" t="s">
        <v>3953</v>
      </c>
      <c r="AM40">
        <v>43983</v>
      </c>
      <c r="AN40" t="s">
        <v>10</v>
      </c>
      <c r="AO40" t="s">
        <v>3099</v>
      </c>
      <c r="AP40" t="s">
        <v>1782</v>
      </c>
      <c r="AQ40">
        <v>20.02</v>
      </c>
      <c r="AS40" t="s">
        <v>3100</v>
      </c>
      <c r="AT40" t="s">
        <v>2888</v>
      </c>
      <c r="AU40" t="s">
        <v>3101</v>
      </c>
      <c r="AV40">
        <v>2</v>
      </c>
      <c r="AZ40" t="s">
        <v>2294</v>
      </c>
      <c r="BC40" t="s">
        <v>10</v>
      </c>
      <c r="BD40">
        <v>180</v>
      </c>
      <c r="BE40" t="s">
        <v>60</v>
      </c>
      <c r="BF40" t="s">
        <v>372</v>
      </c>
      <c r="BH40" t="e">
        <v>#VALUE!</v>
      </c>
      <c r="BJ40">
        <v>0.06</v>
      </c>
      <c r="BK40" t="s">
        <v>10</v>
      </c>
      <c r="BL40">
        <v>540</v>
      </c>
      <c r="BM40">
        <v>30</v>
      </c>
      <c r="BN40" t="s">
        <v>60</v>
      </c>
      <c r="BP40">
        <v>60</v>
      </c>
      <c r="BQ40" t="s">
        <v>61</v>
      </c>
      <c r="BR40">
        <v>44227</v>
      </c>
      <c r="BS40">
        <v>0.51232876712328768</v>
      </c>
      <c r="BT40">
        <v>44227</v>
      </c>
      <c r="BU40" t="s">
        <v>11</v>
      </c>
      <c r="BV40">
        <v>377347.67</v>
      </c>
      <c r="BW40">
        <v>-2621.73</v>
      </c>
      <c r="BX40">
        <v>-6.9477837242244008E-3</v>
      </c>
      <c r="BY40" t="s">
        <v>2286</v>
      </c>
      <c r="BZ40" t="b">
        <v>1</v>
      </c>
      <c r="CA40" t="b">
        <v>1</v>
      </c>
      <c r="CB40" t="b">
        <v>0</v>
      </c>
      <c r="CC40" t="b">
        <v>1</v>
      </c>
      <c r="CD40" t="b">
        <v>0</v>
      </c>
      <c r="CE40" t="b">
        <v>0</v>
      </c>
      <c r="CF40" t="b">
        <v>1</v>
      </c>
      <c r="CG40" t="b">
        <v>0</v>
      </c>
      <c r="CH40" t="b">
        <v>0</v>
      </c>
      <c r="CI40" t="b">
        <v>0</v>
      </c>
      <c r="CJ40" t="b">
        <v>0</v>
      </c>
      <c r="CK40" t="b">
        <v>0</v>
      </c>
      <c r="CL40" t="b">
        <v>0</v>
      </c>
      <c r="CM40" t="b">
        <v>0</v>
      </c>
      <c r="CN40" t="b">
        <v>0</v>
      </c>
      <c r="CO40" t="b">
        <v>0</v>
      </c>
      <c r="CP40" t="b">
        <v>0</v>
      </c>
      <c r="CQ40" t="b">
        <v>0</v>
      </c>
      <c r="CR40" t="b">
        <v>0</v>
      </c>
    </row>
    <row r="41" spans="1:96" x14ac:dyDescent="0.25">
      <c r="A41">
        <v>62</v>
      </c>
      <c r="B41" t="s">
        <v>940</v>
      </c>
      <c r="C41" t="s">
        <v>942</v>
      </c>
      <c r="D41" t="s">
        <v>121</v>
      </c>
      <c r="E41" t="s">
        <v>57</v>
      </c>
      <c r="F41" t="s">
        <v>941</v>
      </c>
      <c r="G41">
        <v>48377</v>
      </c>
      <c r="H41">
        <v>2</v>
      </c>
      <c r="I41" t="s">
        <v>122</v>
      </c>
      <c r="J41" t="s">
        <v>123</v>
      </c>
      <c r="K41">
        <v>10</v>
      </c>
      <c r="L41">
        <v>1401</v>
      </c>
      <c r="M41" t="s">
        <v>789</v>
      </c>
      <c r="N41" t="s">
        <v>1988</v>
      </c>
      <c r="O41">
        <v>2</v>
      </c>
      <c r="P41">
        <v>0</v>
      </c>
      <c r="Q41" t="s">
        <v>60</v>
      </c>
      <c r="V41">
        <v>1518000</v>
      </c>
      <c r="W41">
        <v>1558718</v>
      </c>
      <c r="X41">
        <v>148</v>
      </c>
      <c r="Y41">
        <v>10</v>
      </c>
      <c r="Z41">
        <v>328895</v>
      </c>
      <c r="AA41">
        <v>0.93243243243243246</v>
      </c>
      <c r="AB41">
        <v>5</v>
      </c>
      <c r="AC41" t="s">
        <v>2938</v>
      </c>
      <c r="AD41" t="s">
        <v>2939</v>
      </c>
      <c r="AE41">
        <v>1</v>
      </c>
      <c r="AF41" t="s">
        <v>2940</v>
      </c>
      <c r="AG41">
        <v>43885</v>
      </c>
      <c r="AI41" t="s">
        <v>2941</v>
      </c>
      <c r="AL41" t="s">
        <v>2303</v>
      </c>
      <c r="AN41" t="s">
        <v>11</v>
      </c>
      <c r="AO41" t="s">
        <v>943</v>
      </c>
      <c r="AP41" t="s">
        <v>944</v>
      </c>
      <c r="AQ41">
        <v>7.02</v>
      </c>
      <c r="AS41" t="s">
        <v>2942</v>
      </c>
      <c r="AV41">
        <v>4</v>
      </c>
      <c r="BE41" t="s">
        <v>60</v>
      </c>
      <c r="BH41" t="s">
        <v>60</v>
      </c>
      <c r="BN41" t="s">
        <v>60</v>
      </c>
      <c r="BQ41" t="s">
        <v>61</v>
      </c>
      <c r="BR41">
        <v>44227</v>
      </c>
      <c r="BS41">
        <v>0.51232876712328768</v>
      </c>
      <c r="BT41">
        <v>44227</v>
      </c>
      <c r="BU41" t="s">
        <v>11</v>
      </c>
      <c r="BV41">
        <v>408445.97</v>
      </c>
      <c r="BW41">
        <v>-32608.76</v>
      </c>
      <c r="BX41">
        <v>-7.9836165356215905E-2</v>
      </c>
      <c r="BY41" t="s">
        <v>2332</v>
      </c>
      <c r="BZ41" t="b">
        <v>1</v>
      </c>
      <c r="CA41" t="b">
        <v>1</v>
      </c>
      <c r="CB41" t="b">
        <v>1</v>
      </c>
      <c r="CC41" t="b">
        <v>1</v>
      </c>
      <c r="CD41" t="b">
        <v>1</v>
      </c>
      <c r="CE41" t="b">
        <v>0</v>
      </c>
      <c r="CF41" t="b">
        <v>0</v>
      </c>
      <c r="CG41" t="b">
        <v>0</v>
      </c>
      <c r="CH41" t="b">
        <v>0</v>
      </c>
      <c r="CI41" t="b">
        <v>0</v>
      </c>
      <c r="CJ41" t="b">
        <v>0</v>
      </c>
      <c r="CK41" t="b">
        <v>0</v>
      </c>
      <c r="CL41" t="b">
        <v>0</v>
      </c>
      <c r="CM41" t="b">
        <v>0</v>
      </c>
      <c r="CN41" t="b">
        <v>0</v>
      </c>
      <c r="CO41" t="b">
        <v>0</v>
      </c>
      <c r="CP41" t="b">
        <v>0</v>
      </c>
      <c r="CQ41" t="b">
        <v>0</v>
      </c>
      <c r="CR41" t="b">
        <v>0</v>
      </c>
    </row>
    <row r="42" spans="1:96" x14ac:dyDescent="0.25">
      <c r="A42">
        <v>63</v>
      </c>
      <c r="B42" t="s">
        <v>227</v>
      </c>
      <c r="C42" t="s">
        <v>229</v>
      </c>
      <c r="D42" t="s">
        <v>230</v>
      </c>
      <c r="E42" t="s">
        <v>57</v>
      </c>
      <c r="F42" t="s">
        <v>228</v>
      </c>
      <c r="G42">
        <v>66214</v>
      </c>
      <c r="H42">
        <v>2</v>
      </c>
      <c r="I42" t="s">
        <v>122</v>
      </c>
      <c r="J42" t="s">
        <v>313</v>
      </c>
      <c r="K42">
        <v>14</v>
      </c>
      <c r="L42">
        <v>2016</v>
      </c>
      <c r="M42" t="s">
        <v>231</v>
      </c>
      <c r="N42" t="s">
        <v>2296</v>
      </c>
      <c r="O42">
        <v>1</v>
      </c>
      <c r="P42">
        <v>3</v>
      </c>
      <c r="Q42">
        <v>0.66666666666666663</v>
      </c>
      <c r="V42">
        <v>1607803</v>
      </c>
      <c r="W42">
        <v>1453663</v>
      </c>
      <c r="X42">
        <v>147</v>
      </c>
      <c r="Y42" t="s">
        <v>61</v>
      </c>
      <c r="Z42">
        <v>41025</v>
      </c>
      <c r="AA42" t="e">
        <v>#VALUE!</v>
      </c>
      <c r="AB42">
        <v>9</v>
      </c>
      <c r="AC42" t="s">
        <v>61</v>
      </c>
      <c r="AD42" t="s">
        <v>3799</v>
      </c>
      <c r="AF42" t="s">
        <v>61</v>
      </c>
      <c r="AG42" t="s">
        <v>60</v>
      </c>
      <c r="AI42" t="s">
        <v>2289</v>
      </c>
      <c r="AL42" t="s">
        <v>2303</v>
      </c>
      <c r="AN42" t="s">
        <v>11</v>
      </c>
      <c r="AO42" t="s">
        <v>92</v>
      </c>
      <c r="AP42" t="s">
        <v>61</v>
      </c>
      <c r="AQ42" t="s">
        <v>61</v>
      </c>
      <c r="AR42" t="s">
        <v>61</v>
      </c>
      <c r="AV42">
        <v>9</v>
      </c>
      <c r="BE42" t="s">
        <v>60</v>
      </c>
      <c r="BH42" t="s">
        <v>60</v>
      </c>
      <c r="BN42" t="s">
        <v>60</v>
      </c>
      <c r="BQ42" t="s">
        <v>61</v>
      </c>
      <c r="BR42">
        <v>44196</v>
      </c>
      <c r="BS42">
        <v>0.42739726027397262</v>
      </c>
      <c r="BT42">
        <v>44196</v>
      </c>
      <c r="BU42" t="s">
        <v>11</v>
      </c>
      <c r="BV42">
        <v>386103.83</v>
      </c>
      <c r="BW42">
        <v>-50918.11</v>
      </c>
      <c r="BX42">
        <v>-0.1318767285991439</v>
      </c>
      <c r="BY42" t="s">
        <v>62</v>
      </c>
      <c r="BZ42" t="b">
        <v>1</v>
      </c>
      <c r="CA42" t="b">
        <v>1</v>
      </c>
      <c r="CB42" t="b">
        <v>0</v>
      </c>
      <c r="CC42" t="b">
        <v>0</v>
      </c>
      <c r="CD42" t="b">
        <v>1</v>
      </c>
      <c r="CE42" t="b">
        <v>0</v>
      </c>
      <c r="CF42" t="b">
        <v>0</v>
      </c>
      <c r="CG42" t="b">
        <v>1</v>
      </c>
      <c r="CH42" t="b">
        <v>0</v>
      </c>
      <c r="CI42" t="b">
        <v>0</v>
      </c>
      <c r="CJ42" t="b">
        <v>0</v>
      </c>
      <c r="CK42" t="b">
        <v>0</v>
      </c>
      <c r="CL42" t="b">
        <v>0</v>
      </c>
      <c r="CM42" t="b">
        <v>0</v>
      </c>
      <c r="CN42" t="b">
        <v>0</v>
      </c>
      <c r="CO42" t="b">
        <v>0</v>
      </c>
      <c r="CP42" t="b">
        <v>0</v>
      </c>
      <c r="CQ42" t="b">
        <v>0</v>
      </c>
      <c r="CR42" t="b">
        <v>1</v>
      </c>
    </row>
    <row r="43" spans="1:96" x14ac:dyDescent="0.25">
      <c r="A43">
        <v>64</v>
      </c>
      <c r="B43" t="s">
        <v>232</v>
      </c>
      <c r="C43" t="s">
        <v>234</v>
      </c>
      <c r="D43" t="s">
        <v>151</v>
      </c>
      <c r="E43" t="s">
        <v>164</v>
      </c>
      <c r="F43" t="s">
        <v>233</v>
      </c>
      <c r="G43">
        <v>22903</v>
      </c>
      <c r="H43" t="s">
        <v>2197</v>
      </c>
      <c r="I43" t="s">
        <v>61</v>
      </c>
      <c r="J43" t="s">
        <v>2197</v>
      </c>
      <c r="K43" t="s">
        <v>2197</v>
      </c>
      <c r="L43">
        <v>926</v>
      </c>
      <c r="M43" t="s">
        <v>235</v>
      </c>
      <c r="N43" t="s">
        <v>61</v>
      </c>
      <c r="O43">
        <v>2</v>
      </c>
      <c r="P43">
        <v>2</v>
      </c>
      <c r="Q43">
        <v>0.75</v>
      </c>
      <c r="V43">
        <v>498000</v>
      </c>
      <c r="W43" t="s">
        <v>61</v>
      </c>
      <c r="X43" t="s">
        <v>61</v>
      </c>
      <c r="Y43">
        <v>9</v>
      </c>
      <c r="Z43" t="s">
        <v>61</v>
      </c>
      <c r="AA43" t="e">
        <v>#VALUE!</v>
      </c>
      <c r="AC43" t="s">
        <v>61</v>
      </c>
      <c r="AD43" t="s">
        <v>61</v>
      </c>
      <c r="AF43" t="s">
        <v>61</v>
      </c>
      <c r="AG43" t="s">
        <v>60</v>
      </c>
      <c r="AI43" t="s">
        <v>2289</v>
      </c>
      <c r="AL43" t="s">
        <v>2303</v>
      </c>
      <c r="AN43" t="s">
        <v>11</v>
      </c>
      <c r="AO43" t="s">
        <v>92</v>
      </c>
      <c r="AP43" t="s">
        <v>61</v>
      </c>
      <c r="AQ43" t="s">
        <v>61</v>
      </c>
      <c r="AR43" t="s">
        <v>61</v>
      </c>
      <c r="AV43">
        <v>0</v>
      </c>
      <c r="BE43" t="s">
        <v>60</v>
      </c>
      <c r="BH43" t="s">
        <v>60</v>
      </c>
      <c r="BN43" t="s">
        <v>60</v>
      </c>
      <c r="BQ43" t="s">
        <v>61</v>
      </c>
      <c r="BR43">
        <v>43861</v>
      </c>
      <c r="BS43">
        <v>-0.49041095890410957</v>
      </c>
      <c r="BT43">
        <v>43861</v>
      </c>
      <c r="BU43" t="s">
        <v>11</v>
      </c>
      <c r="BV43" t="s">
        <v>60</v>
      </c>
      <c r="BW43" t="s">
        <v>60</v>
      </c>
      <c r="BX43" t="e">
        <v>#VALUE!</v>
      </c>
      <c r="BY43" t="s">
        <v>2197</v>
      </c>
      <c r="BZ43" t="b">
        <v>0</v>
      </c>
      <c r="CA43" t="b">
        <v>0</v>
      </c>
      <c r="CB43" t="b">
        <v>0</v>
      </c>
      <c r="CC43" t="b">
        <v>0</v>
      </c>
      <c r="CD43" t="b">
        <v>0</v>
      </c>
      <c r="CE43" t="b">
        <v>0</v>
      </c>
      <c r="CF43" t="b">
        <v>0</v>
      </c>
      <c r="CG43" t="b">
        <v>0</v>
      </c>
      <c r="CH43" t="b">
        <v>0</v>
      </c>
      <c r="CI43" t="b">
        <v>0</v>
      </c>
      <c r="CJ43" t="b">
        <v>0</v>
      </c>
      <c r="CK43" t="b">
        <v>0</v>
      </c>
      <c r="CL43" t="b">
        <v>0</v>
      </c>
      <c r="CM43" t="b">
        <v>0</v>
      </c>
      <c r="CN43" t="b">
        <v>0</v>
      </c>
      <c r="CO43" t="b">
        <v>0</v>
      </c>
      <c r="CP43" t="b">
        <v>0</v>
      </c>
      <c r="CQ43" t="b">
        <v>0</v>
      </c>
      <c r="CR43" t="b">
        <v>0</v>
      </c>
    </row>
    <row r="44" spans="1:96" x14ac:dyDescent="0.25">
      <c r="A44">
        <v>65</v>
      </c>
      <c r="B44" t="s">
        <v>236</v>
      </c>
      <c r="C44" t="s">
        <v>238</v>
      </c>
      <c r="D44" t="s">
        <v>96</v>
      </c>
      <c r="E44" t="s">
        <v>57</v>
      </c>
      <c r="F44" t="s">
        <v>237</v>
      </c>
      <c r="G44">
        <v>21204</v>
      </c>
      <c r="H44">
        <v>2</v>
      </c>
      <c r="I44" t="s">
        <v>122</v>
      </c>
      <c r="J44" t="s">
        <v>182</v>
      </c>
      <c r="K44">
        <v>3</v>
      </c>
      <c r="L44">
        <v>1428</v>
      </c>
      <c r="M44" t="s">
        <v>124</v>
      </c>
      <c r="N44" t="s">
        <v>2296</v>
      </c>
      <c r="O44">
        <v>2</v>
      </c>
      <c r="P44">
        <v>2</v>
      </c>
      <c r="Q44">
        <v>0.75</v>
      </c>
      <c r="V44">
        <v>1025090</v>
      </c>
      <c r="W44">
        <v>1058962</v>
      </c>
      <c r="X44">
        <v>195</v>
      </c>
      <c r="Y44">
        <v>17</v>
      </c>
      <c r="Z44">
        <v>121244</v>
      </c>
      <c r="AA44">
        <v>0.9128205128205128</v>
      </c>
      <c r="AB44">
        <v>2</v>
      </c>
      <c r="AC44" t="s">
        <v>3381</v>
      </c>
      <c r="AD44" t="s">
        <v>3382</v>
      </c>
      <c r="AE44">
        <v>0</v>
      </c>
      <c r="AG44">
        <v>43875</v>
      </c>
      <c r="AI44" t="s">
        <v>2289</v>
      </c>
      <c r="AL44" t="s">
        <v>2790</v>
      </c>
      <c r="AN44" t="s">
        <v>10</v>
      </c>
      <c r="AO44" t="s">
        <v>3383</v>
      </c>
      <c r="AP44" t="s">
        <v>800</v>
      </c>
      <c r="AQ44">
        <v>1.26</v>
      </c>
      <c r="AR44">
        <v>1</v>
      </c>
      <c r="AS44" t="s">
        <v>3153</v>
      </c>
      <c r="AT44" t="s">
        <v>2748</v>
      </c>
      <c r="AU44" t="s">
        <v>2749</v>
      </c>
      <c r="AV44">
        <v>2</v>
      </c>
      <c r="AW44" t="s">
        <v>2293</v>
      </c>
      <c r="AX44" t="s">
        <v>2301</v>
      </c>
      <c r="AZ44" t="s">
        <v>2362</v>
      </c>
      <c r="BC44" t="s">
        <v>10</v>
      </c>
      <c r="BD44">
        <v>180</v>
      </c>
      <c r="BE44" t="s">
        <v>60</v>
      </c>
      <c r="BH44" t="s">
        <v>60</v>
      </c>
      <c r="BN44" t="s">
        <v>60</v>
      </c>
      <c r="BQ44" t="s">
        <v>61</v>
      </c>
      <c r="BR44">
        <v>44592</v>
      </c>
      <c r="BS44">
        <v>1.5123287671232877</v>
      </c>
      <c r="BT44">
        <v>44592</v>
      </c>
      <c r="BU44" t="s">
        <v>11</v>
      </c>
      <c r="BV44">
        <v>376178.44</v>
      </c>
      <c r="BW44">
        <v>-57304.31</v>
      </c>
      <c r="BX44">
        <v>-0.15233278653609175</v>
      </c>
      <c r="BY44" t="s">
        <v>2332</v>
      </c>
      <c r="BZ44" t="b">
        <v>1</v>
      </c>
      <c r="CA44" t="b">
        <v>0</v>
      </c>
      <c r="CB44" t="b">
        <v>0</v>
      </c>
      <c r="CC44" t="b">
        <v>0</v>
      </c>
      <c r="CD44" t="b">
        <v>1</v>
      </c>
      <c r="CE44" t="b">
        <v>0</v>
      </c>
      <c r="CF44" t="b">
        <v>0</v>
      </c>
      <c r="CG44" t="b">
        <v>0</v>
      </c>
      <c r="CH44" t="b">
        <v>0</v>
      </c>
      <c r="CI44" t="b">
        <v>0</v>
      </c>
      <c r="CJ44" t="b">
        <v>0</v>
      </c>
      <c r="CK44" t="b">
        <v>0</v>
      </c>
      <c r="CL44" t="b">
        <v>0</v>
      </c>
      <c r="CM44" t="b">
        <v>0</v>
      </c>
      <c r="CN44" t="b">
        <v>0</v>
      </c>
      <c r="CO44" t="b">
        <v>0</v>
      </c>
      <c r="CP44" t="b">
        <v>0</v>
      </c>
      <c r="CQ44" t="b">
        <v>0</v>
      </c>
      <c r="CR44" t="b">
        <v>0</v>
      </c>
    </row>
    <row r="45" spans="1:96" x14ac:dyDescent="0.25">
      <c r="A45">
        <v>67</v>
      </c>
      <c r="B45" t="s">
        <v>1813</v>
      </c>
      <c r="C45" t="s">
        <v>1815</v>
      </c>
      <c r="D45" t="s">
        <v>1364</v>
      </c>
      <c r="E45" t="s">
        <v>57</v>
      </c>
      <c r="F45" t="s">
        <v>1814</v>
      </c>
      <c r="G45">
        <v>85308</v>
      </c>
      <c r="H45">
        <v>2</v>
      </c>
      <c r="I45" t="s">
        <v>122</v>
      </c>
      <c r="J45" t="s">
        <v>313</v>
      </c>
      <c r="K45">
        <v>14</v>
      </c>
      <c r="L45">
        <v>1349</v>
      </c>
      <c r="M45" t="s">
        <v>647</v>
      </c>
      <c r="N45" t="s">
        <v>1988</v>
      </c>
      <c r="O45">
        <v>2</v>
      </c>
      <c r="P45">
        <v>3</v>
      </c>
      <c r="Q45">
        <v>0.91666666666666652</v>
      </c>
      <c r="V45">
        <v>1197000</v>
      </c>
      <c r="W45">
        <v>362463</v>
      </c>
      <c r="X45">
        <v>122</v>
      </c>
      <c r="Y45">
        <v>34</v>
      </c>
      <c r="Z45">
        <v>132499</v>
      </c>
      <c r="AA45">
        <v>0.72131147540983609</v>
      </c>
      <c r="AB45">
        <v>7</v>
      </c>
      <c r="AC45" t="s">
        <v>2489</v>
      </c>
      <c r="AD45" t="s">
        <v>2490</v>
      </c>
      <c r="AE45">
        <v>2</v>
      </c>
      <c r="AF45" t="s">
        <v>2491</v>
      </c>
      <c r="AG45">
        <v>43892</v>
      </c>
      <c r="AH45">
        <v>44012</v>
      </c>
      <c r="AI45" t="s">
        <v>2492</v>
      </c>
      <c r="AJ45">
        <v>43983</v>
      </c>
      <c r="AK45" t="s">
        <v>2300</v>
      </c>
      <c r="AL45" t="s">
        <v>4031</v>
      </c>
      <c r="AM45">
        <v>44034</v>
      </c>
      <c r="AN45" t="s">
        <v>10</v>
      </c>
      <c r="AO45" t="s">
        <v>1816</v>
      </c>
      <c r="AP45" t="s">
        <v>76</v>
      </c>
      <c r="AQ45" t="s">
        <v>649</v>
      </c>
      <c r="AR45">
        <v>4</v>
      </c>
      <c r="AS45" t="s">
        <v>4032</v>
      </c>
      <c r="AT45" t="s">
        <v>2493</v>
      </c>
      <c r="AU45" t="s">
        <v>2494</v>
      </c>
      <c r="AV45">
        <v>5</v>
      </c>
      <c r="AW45" t="s">
        <v>2283</v>
      </c>
      <c r="AX45" t="s">
        <v>2284</v>
      </c>
      <c r="AY45" t="s">
        <v>4</v>
      </c>
      <c r="AZ45" t="s">
        <v>2362</v>
      </c>
      <c r="BA45">
        <v>44020</v>
      </c>
      <c r="BC45" t="s">
        <v>10</v>
      </c>
      <c r="BD45">
        <v>180</v>
      </c>
      <c r="BE45">
        <v>44200</v>
      </c>
      <c r="BH45" t="s">
        <v>60</v>
      </c>
      <c r="BJ45">
        <v>0.06</v>
      </c>
      <c r="BK45" t="s">
        <v>10</v>
      </c>
      <c r="BL45">
        <v>540</v>
      </c>
      <c r="BM45">
        <v>30</v>
      </c>
      <c r="BN45">
        <v>44590</v>
      </c>
      <c r="BP45">
        <v>180</v>
      </c>
      <c r="BQ45" t="s">
        <v>61</v>
      </c>
      <c r="BR45">
        <v>45322</v>
      </c>
      <c r="BS45">
        <v>3.5123287671232877</v>
      </c>
      <c r="BT45">
        <v>45322</v>
      </c>
      <c r="BU45" t="s">
        <v>11</v>
      </c>
      <c r="BV45">
        <v>511886.07</v>
      </c>
      <c r="BW45">
        <v>-43162.23</v>
      </c>
      <c r="BX45">
        <v>-8.4319993314137268E-2</v>
      </c>
      <c r="BY45" t="s">
        <v>2286</v>
      </c>
      <c r="BZ45" t="b">
        <v>1</v>
      </c>
      <c r="CA45" t="b">
        <v>1</v>
      </c>
      <c r="CB45" t="b">
        <v>0</v>
      </c>
      <c r="CC45" t="b">
        <v>1</v>
      </c>
      <c r="CD45" t="b">
        <v>0</v>
      </c>
      <c r="CE45" t="b">
        <v>0</v>
      </c>
      <c r="CF45" t="b">
        <v>1</v>
      </c>
      <c r="CG45" t="b">
        <v>1</v>
      </c>
      <c r="CH45" t="b">
        <v>0</v>
      </c>
      <c r="CI45" t="b">
        <v>0</v>
      </c>
      <c r="CJ45" t="b">
        <v>0</v>
      </c>
      <c r="CK45" t="b">
        <v>0</v>
      </c>
      <c r="CL45" t="b">
        <v>0</v>
      </c>
      <c r="CM45" t="b">
        <v>0</v>
      </c>
      <c r="CN45" t="b">
        <v>0</v>
      </c>
      <c r="CO45" t="b">
        <v>0</v>
      </c>
      <c r="CP45" t="b">
        <v>1</v>
      </c>
      <c r="CQ45" t="b">
        <v>0</v>
      </c>
      <c r="CR45" t="b">
        <v>0</v>
      </c>
    </row>
    <row r="46" spans="1:96" x14ac:dyDescent="0.25">
      <c r="A46">
        <v>69</v>
      </c>
      <c r="B46" t="s">
        <v>239</v>
      </c>
      <c r="C46" t="s">
        <v>241</v>
      </c>
      <c r="D46" t="s">
        <v>131</v>
      </c>
      <c r="E46" t="s">
        <v>57</v>
      </c>
      <c r="F46" t="s">
        <v>240</v>
      </c>
      <c r="G46">
        <v>33625</v>
      </c>
      <c r="H46">
        <v>2</v>
      </c>
      <c r="I46" t="s">
        <v>122</v>
      </c>
      <c r="J46" t="s">
        <v>157</v>
      </c>
      <c r="K46">
        <v>5</v>
      </c>
      <c r="L46">
        <v>1522</v>
      </c>
      <c r="M46" t="s">
        <v>172</v>
      </c>
      <c r="N46" t="s">
        <v>2306</v>
      </c>
      <c r="O46">
        <v>2</v>
      </c>
      <c r="P46">
        <v>3</v>
      </c>
      <c r="Q46">
        <v>0.91666666666666652</v>
      </c>
      <c r="V46">
        <v>1141494</v>
      </c>
      <c r="W46">
        <v>836931</v>
      </c>
      <c r="X46">
        <v>110</v>
      </c>
      <c r="Y46">
        <v>30</v>
      </c>
      <c r="Z46">
        <v>148546</v>
      </c>
      <c r="AA46">
        <v>0.72727272727272729</v>
      </c>
      <c r="AB46">
        <v>4</v>
      </c>
      <c r="AC46" t="s">
        <v>2565</v>
      </c>
      <c r="AD46" t="s">
        <v>2566</v>
      </c>
      <c r="AE46">
        <v>1</v>
      </c>
      <c r="AF46" t="s">
        <v>2567</v>
      </c>
      <c r="AG46" t="s">
        <v>60</v>
      </c>
      <c r="AI46" t="s">
        <v>2568</v>
      </c>
      <c r="AL46" t="s">
        <v>2569</v>
      </c>
      <c r="AN46" t="s">
        <v>2460</v>
      </c>
      <c r="AO46" t="s">
        <v>173</v>
      </c>
      <c r="AP46" t="s">
        <v>242</v>
      </c>
      <c r="AQ46" t="s">
        <v>2570</v>
      </c>
      <c r="AR46">
        <v>2</v>
      </c>
      <c r="AS46" t="s">
        <v>243</v>
      </c>
      <c r="AT46" t="s">
        <v>244</v>
      </c>
      <c r="AU46" t="s">
        <v>245</v>
      </c>
      <c r="AV46">
        <v>3</v>
      </c>
      <c r="AW46" t="s">
        <v>2293</v>
      </c>
      <c r="BC46" t="s">
        <v>10</v>
      </c>
      <c r="BD46">
        <v>180</v>
      </c>
      <c r="BE46" t="s">
        <v>60</v>
      </c>
      <c r="BH46" t="s">
        <v>60</v>
      </c>
      <c r="BK46" t="s">
        <v>10</v>
      </c>
      <c r="BL46">
        <v>270</v>
      </c>
      <c r="BM46">
        <v>10</v>
      </c>
      <c r="BN46" t="s">
        <v>60</v>
      </c>
      <c r="BP46">
        <v>90</v>
      </c>
      <c r="BQ46" t="s">
        <v>61</v>
      </c>
      <c r="BR46">
        <v>44227</v>
      </c>
      <c r="BS46">
        <v>0.51232876712328768</v>
      </c>
      <c r="BT46">
        <v>44227</v>
      </c>
      <c r="BU46" t="s">
        <v>11</v>
      </c>
      <c r="BV46">
        <v>423410.46</v>
      </c>
      <c r="BW46">
        <v>-8869.65</v>
      </c>
      <c r="BX46">
        <v>-2.0948112618663223E-2</v>
      </c>
      <c r="BY46" t="s">
        <v>2332</v>
      </c>
      <c r="BZ46" t="b">
        <v>1</v>
      </c>
      <c r="CA46" t="b">
        <v>1</v>
      </c>
      <c r="CB46" t="b">
        <v>0</v>
      </c>
      <c r="CC46" t="b">
        <v>1</v>
      </c>
      <c r="CD46" t="b">
        <v>0</v>
      </c>
      <c r="CE46" t="b">
        <v>0</v>
      </c>
      <c r="CF46" t="b">
        <v>1</v>
      </c>
      <c r="CG46" t="b">
        <v>1</v>
      </c>
      <c r="CH46" t="b">
        <v>0</v>
      </c>
      <c r="CI46" t="b">
        <v>0</v>
      </c>
      <c r="CJ46" t="b">
        <v>0</v>
      </c>
      <c r="CK46" t="b">
        <v>0</v>
      </c>
      <c r="CL46" t="b">
        <v>0</v>
      </c>
      <c r="CM46" t="b">
        <v>0</v>
      </c>
      <c r="CN46" t="b">
        <v>0</v>
      </c>
      <c r="CO46" t="b">
        <v>0</v>
      </c>
      <c r="CP46" t="b">
        <v>0</v>
      </c>
      <c r="CQ46" t="b">
        <v>0</v>
      </c>
      <c r="CR46" t="b">
        <v>0</v>
      </c>
    </row>
    <row r="47" spans="1:96" x14ac:dyDescent="0.25">
      <c r="A47">
        <v>70</v>
      </c>
      <c r="B47" t="s">
        <v>246</v>
      </c>
      <c r="C47" t="s">
        <v>248</v>
      </c>
      <c r="D47" t="s">
        <v>249</v>
      </c>
      <c r="E47" t="s">
        <v>57</v>
      </c>
      <c r="F47" t="s">
        <v>247</v>
      </c>
      <c r="G47">
        <v>29212</v>
      </c>
      <c r="H47">
        <v>2</v>
      </c>
      <c r="I47" t="s">
        <v>122</v>
      </c>
      <c r="J47" t="s">
        <v>250</v>
      </c>
      <c r="K47">
        <v>6</v>
      </c>
      <c r="L47">
        <v>2035</v>
      </c>
      <c r="M47" t="s">
        <v>124</v>
      </c>
      <c r="N47" t="s">
        <v>2296</v>
      </c>
      <c r="O47">
        <v>2</v>
      </c>
      <c r="P47">
        <v>3</v>
      </c>
      <c r="Q47">
        <v>0.91666666666666652</v>
      </c>
      <c r="V47">
        <v>788103</v>
      </c>
      <c r="W47">
        <v>646488</v>
      </c>
      <c r="X47">
        <v>89</v>
      </c>
      <c r="Y47" t="s">
        <v>61</v>
      </c>
      <c r="Z47">
        <v>29566</v>
      </c>
      <c r="AA47" t="e">
        <v>#VALUE!</v>
      </c>
      <c r="AB47">
        <v>5</v>
      </c>
      <c r="AC47" t="s">
        <v>61</v>
      </c>
      <c r="AD47" t="s">
        <v>3859</v>
      </c>
      <c r="AF47" t="s">
        <v>61</v>
      </c>
      <c r="AG47" t="s">
        <v>60</v>
      </c>
      <c r="AI47" t="s">
        <v>2289</v>
      </c>
      <c r="AL47" t="s">
        <v>3860</v>
      </c>
      <c r="AN47" t="s">
        <v>11</v>
      </c>
      <c r="AO47" t="s">
        <v>92</v>
      </c>
      <c r="AP47" t="s">
        <v>61</v>
      </c>
      <c r="AQ47" t="s">
        <v>61</v>
      </c>
      <c r="AR47" t="s">
        <v>61</v>
      </c>
      <c r="AV47">
        <v>5</v>
      </c>
      <c r="BE47" t="s">
        <v>60</v>
      </c>
      <c r="BH47" t="s">
        <v>60</v>
      </c>
      <c r="BN47" t="s">
        <v>60</v>
      </c>
      <c r="BQ47" t="s">
        <v>61</v>
      </c>
      <c r="BR47">
        <v>44227</v>
      </c>
      <c r="BS47">
        <v>0.51232876712328768</v>
      </c>
      <c r="BT47">
        <v>44227</v>
      </c>
      <c r="BU47" t="s">
        <v>11</v>
      </c>
      <c r="BV47">
        <v>500583.27</v>
      </c>
      <c r="BW47">
        <v>6879.69</v>
      </c>
      <c r="BX47">
        <v>1.3743347835016538E-2</v>
      </c>
      <c r="BY47" t="s">
        <v>2332</v>
      </c>
      <c r="BZ47" t="b">
        <v>0</v>
      </c>
      <c r="CA47" t="b">
        <v>1</v>
      </c>
      <c r="CB47" t="b">
        <v>0</v>
      </c>
      <c r="CC47" t="b">
        <v>0</v>
      </c>
      <c r="CD47" t="b">
        <v>0</v>
      </c>
      <c r="CE47" t="b">
        <v>0</v>
      </c>
      <c r="CF47" t="b">
        <v>0</v>
      </c>
      <c r="CG47" t="b">
        <v>1</v>
      </c>
      <c r="CH47" t="b">
        <v>0</v>
      </c>
      <c r="CI47" t="b">
        <v>1</v>
      </c>
      <c r="CJ47" t="b">
        <v>1</v>
      </c>
      <c r="CK47" t="b">
        <v>0</v>
      </c>
      <c r="CL47" t="b">
        <v>0</v>
      </c>
      <c r="CM47" t="b">
        <v>0</v>
      </c>
      <c r="CN47" t="b">
        <v>0</v>
      </c>
      <c r="CO47" t="b">
        <v>0</v>
      </c>
      <c r="CP47" t="b">
        <v>0</v>
      </c>
      <c r="CQ47" t="b">
        <v>0</v>
      </c>
      <c r="CR47" t="b">
        <v>0</v>
      </c>
    </row>
    <row r="48" spans="1:96" x14ac:dyDescent="0.25">
      <c r="A48">
        <v>71</v>
      </c>
      <c r="B48" t="s">
        <v>251</v>
      </c>
      <c r="C48" t="s">
        <v>253</v>
      </c>
      <c r="D48" t="s">
        <v>254</v>
      </c>
      <c r="E48" t="s">
        <v>57</v>
      </c>
      <c r="F48" t="s">
        <v>252</v>
      </c>
      <c r="G48">
        <v>30519</v>
      </c>
      <c r="H48">
        <v>2</v>
      </c>
      <c r="I48" t="s">
        <v>122</v>
      </c>
      <c r="J48" t="s">
        <v>250</v>
      </c>
      <c r="K48">
        <v>6</v>
      </c>
      <c r="L48">
        <v>1898</v>
      </c>
      <c r="M48" t="s">
        <v>98</v>
      </c>
      <c r="N48" t="s">
        <v>2311</v>
      </c>
      <c r="O48">
        <v>3</v>
      </c>
      <c r="P48">
        <v>2</v>
      </c>
      <c r="Q48">
        <v>0.83333333333333348</v>
      </c>
      <c r="V48">
        <v>1824672</v>
      </c>
      <c r="W48">
        <v>1618353</v>
      </c>
      <c r="X48">
        <v>193</v>
      </c>
      <c r="Y48" t="s">
        <v>61</v>
      </c>
      <c r="Z48">
        <v>48661</v>
      </c>
      <c r="AA48" t="e">
        <v>#VALUE!</v>
      </c>
      <c r="AB48">
        <v>6</v>
      </c>
      <c r="AC48" t="s">
        <v>61</v>
      </c>
      <c r="AD48" t="s">
        <v>3874</v>
      </c>
      <c r="AF48" t="s">
        <v>61</v>
      </c>
      <c r="AG48" t="s">
        <v>60</v>
      </c>
      <c r="AI48" t="s">
        <v>2289</v>
      </c>
      <c r="AL48" t="s">
        <v>2303</v>
      </c>
      <c r="AN48" t="s">
        <v>11</v>
      </c>
      <c r="AO48" t="s">
        <v>92</v>
      </c>
      <c r="AP48" t="s">
        <v>61</v>
      </c>
      <c r="AQ48" t="s">
        <v>61</v>
      </c>
      <c r="AR48" t="s">
        <v>61</v>
      </c>
      <c r="AV48">
        <v>6</v>
      </c>
      <c r="BE48" t="s">
        <v>60</v>
      </c>
      <c r="BH48" t="s">
        <v>60</v>
      </c>
      <c r="BN48" t="s">
        <v>60</v>
      </c>
      <c r="BQ48" t="s">
        <v>61</v>
      </c>
      <c r="BR48">
        <v>43861</v>
      </c>
      <c r="BS48">
        <v>-0.49041095890410957</v>
      </c>
      <c r="BT48">
        <v>43861</v>
      </c>
      <c r="BU48" t="s">
        <v>11</v>
      </c>
      <c r="BV48">
        <v>747904.08</v>
      </c>
      <c r="BW48">
        <v>45241.57</v>
      </c>
      <c r="BX48">
        <v>6.0491139452000318E-2</v>
      </c>
      <c r="BY48" t="s">
        <v>2332</v>
      </c>
      <c r="BZ48" t="b">
        <v>1</v>
      </c>
      <c r="CA48" t="b">
        <v>1</v>
      </c>
      <c r="CB48" t="b">
        <v>0</v>
      </c>
      <c r="CC48" t="b">
        <v>0</v>
      </c>
      <c r="CD48" t="b">
        <v>0</v>
      </c>
      <c r="CE48" t="b">
        <v>0</v>
      </c>
      <c r="CF48" t="b">
        <v>1</v>
      </c>
      <c r="CG48" t="b">
        <v>1</v>
      </c>
      <c r="CH48" t="b">
        <v>0</v>
      </c>
      <c r="CI48" t="b">
        <v>0</v>
      </c>
      <c r="CJ48" t="b">
        <v>1</v>
      </c>
      <c r="CK48" t="b">
        <v>0</v>
      </c>
      <c r="CL48" t="b">
        <v>0</v>
      </c>
      <c r="CM48" t="b">
        <v>0</v>
      </c>
      <c r="CN48" t="b">
        <v>0</v>
      </c>
      <c r="CO48" t="b">
        <v>0</v>
      </c>
      <c r="CP48" t="b">
        <v>0</v>
      </c>
      <c r="CQ48" t="b">
        <v>0</v>
      </c>
      <c r="CR48" t="b">
        <v>0</v>
      </c>
    </row>
    <row r="49" spans="1:96" x14ac:dyDescent="0.25">
      <c r="A49">
        <v>72</v>
      </c>
      <c r="B49" t="s">
        <v>255</v>
      </c>
      <c r="C49" t="s">
        <v>257</v>
      </c>
      <c r="D49" t="s">
        <v>258</v>
      </c>
      <c r="E49" t="s">
        <v>57</v>
      </c>
      <c r="F49" t="s">
        <v>256</v>
      </c>
      <c r="G49">
        <v>2903</v>
      </c>
      <c r="H49">
        <v>1</v>
      </c>
      <c r="I49" t="s">
        <v>4027</v>
      </c>
      <c r="J49" t="s">
        <v>84</v>
      </c>
      <c r="K49">
        <v>1</v>
      </c>
      <c r="L49">
        <v>1794</v>
      </c>
      <c r="M49" t="s">
        <v>124</v>
      </c>
      <c r="N49" t="s">
        <v>2311</v>
      </c>
      <c r="O49">
        <v>3</v>
      </c>
      <c r="P49">
        <v>2</v>
      </c>
      <c r="Q49">
        <v>0.83333333333333348</v>
      </c>
      <c r="V49">
        <v>1237425</v>
      </c>
      <c r="W49">
        <v>1483789</v>
      </c>
      <c r="X49">
        <v>113</v>
      </c>
      <c r="Y49">
        <v>9</v>
      </c>
      <c r="Z49">
        <v>269837</v>
      </c>
      <c r="AA49">
        <v>0.92035398230088494</v>
      </c>
      <c r="AB49">
        <v>3</v>
      </c>
      <c r="AC49" t="s">
        <v>3431</v>
      </c>
      <c r="AD49" t="s">
        <v>3432</v>
      </c>
      <c r="AE49">
        <v>0</v>
      </c>
      <c r="AG49">
        <v>43885</v>
      </c>
      <c r="AI49" t="s">
        <v>3433</v>
      </c>
      <c r="AL49" t="s">
        <v>3434</v>
      </c>
      <c r="AN49" t="s">
        <v>10</v>
      </c>
      <c r="AO49" t="s">
        <v>3435</v>
      </c>
      <c r="AP49" t="s">
        <v>265</v>
      </c>
      <c r="AQ49">
        <v>1.26</v>
      </c>
      <c r="AR49">
        <v>2</v>
      </c>
      <c r="AS49" t="s">
        <v>3195</v>
      </c>
      <c r="AT49" t="s">
        <v>2748</v>
      </c>
      <c r="AU49" t="s">
        <v>2749</v>
      </c>
      <c r="AV49">
        <v>3</v>
      </c>
      <c r="AZ49" t="s">
        <v>2362</v>
      </c>
      <c r="BC49" t="s">
        <v>10</v>
      </c>
      <c r="BD49">
        <v>180</v>
      </c>
      <c r="BE49" t="s">
        <v>60</v>
      </c>
      <c r="BH49" t="s">
        <v>60</v>
      </c>
      <c r="BJ49" t="s">
        <v>3436</v>
      </c>
      <c r="BK49" t="s">
        <v>10</v>
      </c>
      <c r="BM49">
        <v>60</v>
      </c>
      <c r="BN49" t="s">
        <v>60</v>
      </c>
      <c r="BP49">
        <v>30</v>
      </c>
      <c r="BQ49" t="s">
        <v>61</v>
      </c>
      <c r="BR49">
        <v>44592</v>
      </c>
      <c r="BS49">
        <v>1.5123287671232877</v>
      </c>
      <c r="BT49">
        <v>44592</v>
      </c>
      <c r="BU49" t="s">
        <v>11</v>
      </c>
      <c r="BV49">
        <v>535636.22</v>
      </c>
      <c r="BW49">
        <v>-39499.06</v>
      </c>
      <c r="BX49">
        <v>-7.3742324594852832E-2</v>
      </c>
      <c r="BY49" t="s">
        <v>2332</v>
      </c>
      <c r="BZ49" t="b">
        <v>1</v>
      </c>
      <c r="CA49" t="b">
        <v>0</v>
      </c>
      <c r="CB49" t="b">
        <v>0</v>
      </c>
      <c r="CC49" t="b">
        <v>0</v>
      </c>
      <c r="CD49" t="b">
        <v>1</v>
      </c>
      <c r="CE49" t="b">
        <v>0</v>
      </c>
      <c r="CF49" t="b">
        <v>0</v>
      </c>
      <c r="CG49" t="b">
        <v>0</v>
      </c>
      <c r="CH49" t="b">
        <v>0</v>
      </c>
      <c r="CI49" t="b">
        <v>0</v>
      </c>
      <c r="CJ49" t="b">
        <v>0</v>
      </c>
      <c r="CK49" t="b">
        <v>0</v>
      </c>
      <c r="CL49" t="b">
        <v>0</v>
      </c>
      <c r="CM49" t="b">
        <v>0</v>
      </c>
      <c r="CN49" t="b">
        <v>0</v>
      </c>
      <c r="CO49" t="b">
        <v>0</v>
      </c>
      <c r="CP49" t="b">
        <v>0</v>
      </c>
      <c r="CQ49" t="b">
        <v>0</v>
      </c>
      <c r="CR49" t="b">
        <v>0</v>
      </c>
    </row>
    <row r="50" spans="1:96" x14ac:dyDescent="0.25">
      <c r="A50">
        <v>74</v>
      </c>
      <c r="B50" t="s">
        <v>945</v>
      </c>
      <c r="C50" t="s">
        <v>946</v>
      </c>
      <c r="D50" t="s">
        <v>170</v>
      </c>
      <c r="E50" t="s">
        <v>57</v>
      </c>
      <c r="F50" t="s">
        <v>3893</v>
      </c>
      <c r="G50">
        <v>92503</v>
      </c>
      <c r="H50">
        <v>2</v>
      </c>
      <c r="I50" t="s">
        <v>122</v>
      </c>
      <c r="J50" t="s">
        <v>171</v>
      </c>
      <c r="K50">
        <v>7</v>
      </c>
      <c r="L50">
        <v>1164</v>
      </c>
      <c r="M50" t="s">
        <v>124</v>
      </c>
      <c r="N50" t="s">
        <v>1988</v>
      </c>
      <c r="O50">
        <v>3</v>
      </c>
      <c r="P50">
        <v>3</v>
      </c>
      <c r="Q50">
        <v>1</v>
      </c>
      <c r="R50" t="s">
        <v>4030</v>
      </c>
      <c r="V50">
        <v>1025373</v>
      </c>
      <c r="W50">
        <v>1067409</v>
      </c>
      <c r="X50">
        <v>157</v>
      </c>
      <c r="Y50">
        <v>12</v>
      </c>
      <c r="Z50">
        <v>45313</v>
      </c>
      <c r="AA50">
        <v>0.92356687898089174</v>
      </c>
      <c r="AB50">
        <v>4</v>
      </c>
      <c r="AC50" t="s">
        <v>3894</v>
      </c>
      <c r="AD50" t="s">
        <v>3895</v>
      </c>
      <c r="AE50">
        <v>0</v>
      </c>
      <c r="AG50">
        <v>43883</v>
      </c>
      <c r="AI50" t="s">
        <v>2289</v>
      </c>
      <c r="AL50" t="s">
        <v>3896</v>
      </c>
      <c r="AN50" t="s">
        <v>10</v>
      </c>
      <c r="AO50" t="s">
        <v>947</v>
      </c>
      <c r="AP50" t="s">
        <v>265</v>
      </c>
      <c r="AQ50">
        <v>3</v>
      </c>
      <c r="AR50">
        <v>3</v>
      </c>
      <c r="AS50" t="s">
        <v>3897</v>
      </c>
      <c r="AT50" t="s">
        <v>2395</v>
      </c>
      <c r="AU50" t="s">
        <v>2396</v>
      </c>
      <c r="AV50">
        <v>4</v>
      </c>
      <c r="AZ50" t="s">
        <v>2362</v>
      </c>
      <c r="BC50" t="s">
        <v>10</v>
      </c>
      <c r="BD50">
        <v>180</v>
      </c>
      <c r="BE50" t="s">
        <v>60</v>
      </c>
      <c r="BH50" t="s">
        <v>60</v>
      </c>
      <c r="BN50" t="s">
        <v>60</v>
      </c>
      <c r="BQ50" t="s">
        <v>61</v>
      </c>
      <c r="BR50">
        <v>44227</v>
      </c>
      <c r="BS50">
        <v>0.51232876712328768</v>
      </c>
      <c r="BT50">
        <v>44227</v>
      </c>
      <c r="BU50" t="s">
        <v>11</v>
      </c>
      <c r="BV50">
        <v>450217.13</v>
      </c>
      <c r="BW50">
        <v>-29428.639999999999</v>
      </c>
      <c r="BX50">
        <v>-6.5365438227550338E-2</v>
      </c>
      <c r="BY50" t="s">
        <v>2332</v>
      </c>
      <c r="BZ50" t="b">
        <v>1</v>
      </c>
      <c r="CA50" t="b">
        <v>1</v>
      </c>
      <c r="CB50" t="b">
        <v>0</v>
      </c>
      <c r="CC50" t="b">
        <v>0</v>
      </c>
      <c r="CD50" t="b">
        <v>1</v>
      </c>
      <c r="CE50" t="b">
        <v>0</v>
      </c>
      <c r="CF50" t="b">
        <v>0</v>
      </c>
      <c r="CG50" t="b">
        <v>0</v>
      </c>
      <c r="CH50" t="b">
        <v>0</v>
      </c>
      <c r="CI50" t="b">
        <v>0</v>
      </c>
      <c r="CJ50" t="b">
        <v>0</v>
      </c>
      <c r="CK50" t="b">
        <v>0</v>
      </c>
      <c r="CL50" t="b">
        <v>0</v>
      </c>
      <c r="CM50" t="b">
        <v>0</v>
      </c>
      <c r="CN50" t="b">
        <v>0</v>
      </c>
      <c r="CO50" t="b">
        <v>0</v>
      </c>
      <c r="CP50" t="b">
        <v>1</v>
      </c>
      <c r="CQ50" t="b">
        <v>0</v>
      </c>
      <c r="CR50" t="b">
        <v>0</v>
      </c>
    </row>
    <row r="51" spans="1:96" x14ac:dyDescent="0.25">
      <c r="A51">
        <v>76</v>
      </c>
      <c r="B51" t="s">
        <v>834</v>
      </c>
      <c r="C51" t="s">
        <v>836</v>
      </c>
      <c r="D51" t="s">
        <v>151</v>
      </c>
      <c r="E51" t="s">
        <v>57</v>
      </c>
      <c r="F51" t="s">
        <v>835</v>
      </c>
      <c r="G51">
        <v>20166</v>
      </c>
      <c r="H51" t="s">
        <v>2197</v>
      </c>
      <c r="I51" t="s">
        <v>61</v>
      </c>
      <c r="J51" t="s">
        <v>2197</v>
      </c>
      <c r="K51" t="s">
        <v>2197</v>
      </c>
      <c r="L51">
        <v>2046</v>
      </c>
      <c r="M51" t="s">
        <v>837</v>
      </c>
      <c r="N51" t="s">
        <v>1988</v>
      </c>
      <c r="O51">
        <v>3</v>
      </c>
      <c r="P51">
        <v>3</v>
      </c>
      <c r="Q51">
        <v>1</v>
      </c>
      <c r="V51">
        <v>1400000</v>
      </c>
      <c r="W51">
        <v>1391479</v>
      </c>
      <c r="X51">
        <v>117</v>
      </c>
      <c r="Y51">
        <v>17</v>
      </c>
      <c r="Z51">
        <v>190139</v>
      </c>
      <c r="AA51">
        <v>0.85470085470085466</v>
      </c>
      <c r="AB51">
        <v>6</v>
      </c>
      <c r="AC51" t="s">
        <v>2535</v>
      </c>
      <c r="AD51" t="s">
        <v>2536</v>
      </c>
      <c r="AE51">
        <v>2</v>
      </c>
      <c r="AF51" t="s">
        <v>2537</v>
      </c>
      <c r="AG51">
        <v>43894</v>
      </c>
      <c r="AI51" t="s">
        <v>2289</v>
      </c>
      <c r="AL51" t="s">
        <v>2538</v>
      </c>
      <c r="AN51" t="s">
        <v>11</v>
      </c>
      <c r="AO51" t="s">
        <v>838</v>
      </c>
      <c r="AP51" t="s">
        <v>319</v>
      </c>
      <c r="AQ51" t="s">
        <v>61</v>
      </c>
      <c r="AS51" t="s">
        <v>2539</v>
      </c>
      <c r="AV51">
        <v>4</v>
      </c>
      <c r="AW51" t="s">
        <v>2499</v>
      </c>
      <c r="AX51" t="s">
        <v>2343</v>
      </c>
      <c r="BE51" t="s">
        <v>60</v>
      </c>
      <c r="BH51" t="s">
        <v>60</v>
      </c>
      <c r="BN51" t="s">
        <v>60</v>
      </c>
      <c r="BQ51" t="s">
        <v>61</v>
      </c>
      <c r="BR51">
        <v>44043</v>
      </c>
      <c r="BS51">
        <v>8.21917808219178E-3</v>
      </c>
      <c r="BT51">
        <v>44043</v>
      </c>
      <c r="BU51" t="s">
        <v>11</v>
      </c>
      <c r="BV51">
        <v>476554.13</v>
      </c>
      <c r="BW51">
        <v>10382.799999999999</v>
      </c>
      <c r="BX51">
        <v>2.1787241671790778E-2</v>
      </c>
      <c r="BY51" t="s">
        <v>405</v>
      </c>
      <c r="BZ51" t="b">
        <v>1</v>
      </c>
      <c r="CA51" t="b">
        <v>1</v>
      </c>
      <c r="CB51" t="b">
        <v>1</v>
      </c>
      <c r="CC51" t="b">
        <v>1</v>
      </c>
      <c r="CD51" t="b">
        <v>1</v>
      </c>
      <c r="CE51" t="b">
        <v>0</v>
      </c>
      <c r="CF51" t="b">
        <v>1</v>
      </c>
      <c r="CG51" t="b">
        <v>0</v>
      </c>
      <c r="CH51" t="b">
        <v>0</v>
      </c>
      <c r="CI51" t="b">
        <v>0</v>
      </c>
      <c r="CJ51" t="b">
        <v>0</v>
      </c>
      <c r="CK51" t="b">
        <v>0</v>
      </c>
      <c r="CL51" t="b">
        <v>0</v>
      </c>
      <c r="CM51" t="b">
        <v>0</v>
      </c>
      <c r="CN51" t="b">
        <v>0</v>
      </c>
      <c r="CO51" t="b">
        <v>0</v>
      </c>
      <c r="CP51" t="b">
        <v>0</v>
      </c>
      <c r="CQ51" t="b">
        <v>0</v>
      </c>
      <c r="CR51" t="b">
        <v>0</v>
      </c>
    </row>
    <row r="52" spans="1:96" x14ac:dyDescent="0.25">
      <c r="A52">
        <v>78</v>
      </c>
      <c r="B52" t="s">
        <v>1311</v>
      </c>
      <c r="C52" t="s">
        <v>1312</v>
      </c>
      <c r="D52" t="s">
        <v>170</v>
      </c>
      <c r="E52" t="s">
        <v>57</v>
      </c>
      <c r="F52" t="s">
        <v>2557</v>
      </c>
      <c r="G52">
        <v>92705</v>
      </c>
      <c r="H52">
        <v>2</v>
      </c>
      <c r="I52" t="s">
        <v>122</v>
      </c>
      <c r="J52" t="s">
        <v>171</v>
      </c>
      <c r="K52">
        <v>7</v>
      </c>
      <c r="L52">
        <v>1610</v>
      </c>
      <c r="M52" t="s">
        <v>639</v>
      </c>
      <c r="N52" t="s">
        <v>2558</v>
      </c>
      <c r="O52">
        <v>2</v>
      </c>
      <c r="P52">
        <v>3</v>
      </c>
      <c r="Q52">
        <v>0.91666666666666652</v>
      </c>
      <c r="V52">
        <v>1109800</v>
      </c>
      <c r="W52">
        <v>1003980</v>
      </c>
      <c r="X52">
        <v>155</v>
      </c>
      <c r="Y52">
        <v>18</v>
      </c>
      <c r="Z52">
        <v>159092</v>
      </c>
      <c r="AA52">
        <v>0.88387096774193552</v>
      </c>
      <c r="AB52">
        <v>3</v>
      </c>
      <c r="AC52" t="s">
        <v>2407</v>
      </c>
      <c r="AD52" t="s">
        <v>2559</v>
      </c>
      <c r="AE52">
        <v>1</v>
      </c>
      <c r="AF52" t="s">
        <v>2326</v>
      </c>
      <c r="AG52">
        <v>43883</v>
      </c>
      <c r="AI52" t="s">
        <v>2289</v>
      </c>
      <c r="AJ52">
        <v>43992</v>
      </c>
      <c r="AK52" t="s">
        <v>4033</v>
      </c>
      <c r="AL52" t="s">
        <v>4034</v>
      </c>
      <c r="AM52">
        <v>44033</v>
      </c>
      <c r="AN52" t="s">
        <v>10</v>
      </c>
      <c r="AO52" t="s">
        <v>2560</v>
      </c>
      <c r="AP52" t="s">
        <v>1294</v>
      </c>
      <c r="AQ52">
        <v>7.02</v>
      </c>
      <c r="AR52">
        <v>3</v>
      </c>
      <c r="AS52" t="s">
        <v>2561</v>
      </c>
      <c r="AT52" t="s">
        <v>2562</v>
      </c>
      <c r="AU52" t="s">
        <v>2563</v>
      </c>
      <c r="AV52">
        <v>2</v>
      </c>
      <c r="AW52" t="s">
        <v>2293</v>
      </c>
      <c r="AX52" t="s">
        <v>2284</v>
      </c>
      <c r="AY52" t="s">
        <v>2294</v>
      </c>
      <c r="AZ52" t="s">
        <v>3</v>
      </c>
      <c r="BC52" t="s">
        <v>10</v>
      </c>
      <c r="BD52">
        <v>180</v>
      </c>
      <c r="BE52" t="s">
        <v>60</v>
      </c>
      <c r="BH52" t="s">
        <v>60</v>
      </c>
      <c r="BJ52" t="s">
        <v>2564</v>
      </c>
      <c r="BK52" t="s">
        <v>10</v>
      </c>
      <c r="BL52">
        <v>270</v>
      </c>
      <c r="BM52">
        <v>10</v>
      </c>
      <c r="BN52" t="s">
        <v>60</v>
      </c>
      <c r="BP52">
        <v>90</v>
      </c>
      <c r="BQ52" t="s">
        <v>61</v>
      </c>
      <c r="BR52">
        <v>44592</v>
      </c>
      <c r="BS52">
        <v>1.5123287671232877</v>
      </c>
      <c r="BT52">
        <v>44592</v>
      </c>
      <c r="BU52" t="s">
        <v>11</v>
      </c>
      <c r="BV52">
        <v>379907.37</v>
      </c>
      <c r="BW52">
        <v>-161582.64000000001</v>
      </c>
      <c r="BX52">
        <v>-0.4253211513111736</v>
      </c>
      <c r="BY52" t="s">
        <v>2332</v>
      </c>
      <c r="BZ52" t="b">
        <v>1</v>
      </c>
      <c r="CA52" t="b">
        <v>1</v>
      </c>
      <c r="CB52" t="b">
        <v>0</v>
      </c>
      <c r="CC52" t="b">
        <v>0</v>
      </c>
      <c r="CD52" t="b">
        <v>1</v>
      </c>
      <c r="CE52" t="b">
        <v>0</v>
      </c>
      <c r="CF52" t="b">
        <v>0</v>
      </c>
      <c r="CG52" t="b">
        <v>0</v>
      </c>
      <c r="CH52" t="b">
        <v>0</v>
      </c>
      <c r="CI52" t="b">
        <v>0</v>
      </c>
      <c r="CJ52" t="b">
        <v>0</v>
      </c>
      <c r="CK52" t="b">
        <v>0</v>
      </c>
      <c r="CL52" t="b">
        <v>0</v>
      </c>
      <c r="CM52" t="b">
        <v>0</v>
      </c>
      <c r="CN52" t="b">
        <v>0</v>
      </c>
      <c r="CO52" t="b">
        <v>0</v>
      </c>
      <c r="CP52" t="b">
        <v>0</v>
      </c>
      <c r="CQ52" t="b">
        <v>0</v>
      </c>
      <c r="CR52" t="b">
        <v>0</v>
      </c>
    </row>
    <row r="53" spans="1:96" x14ac:dyDescent="0.25">
      <c r="A53">
        <v>190</v>
      </c>
      <c r="B53" t="s">
        <v>320</v>
      </c>
      <c r="C53" t="s">
        <v>322</v>
      </c>
      <c r="D53" t="s">
        <v>323</v>
      </c>
      <c r="E53" t="s">
        <v>57</v>
      </c>
      <c r="F53" t="s">
        <v>321</v>
      </c>
      <c r="G53">
        <v>63376</v>
      </c>
      <c r="H53">
        <v>2</v>
      </c>
      <c r="I53" t="s">
        <v>122</v>
      </c>
      <c r="J53" t="s">
        <v>210</v>
      </c>
      <c r="K53">
        <v>9</v>
      </c>
      <c r="L53">
        <v>2150</v>
      </c>
      <c r="M53" t="s">
        <v>231</v>
      </c>
      <c r="N53" t="s">
        <v>1988</v>
      </c>
      <c r="O53">
        <v>2</v>
      </c>
      <c r="P53">
        <v>2</v>
      </c>
      <c r="Q53">
        <v>0.75</v>
      </c>
      <c r="V53">
        <v>1268514</v>
      </c>
      <c r="W53">
        <v>1176196</v>
      </c>
      <c r="X53">
        <v>89</v>
      </c>
      <c r="Y53">
        <v>17</v>
      </c>
      <c r="Z53">
        <v>213867</v>
      </c>
      <c r="AA53">
        <v>0.8089887640449438</v>
      </c>
      <c r="AB53">
        <v>6</v>
      </c>
      <c r="AC53" t="s">
        <v>3029</v>
      </c>
      <c r="AD53" t="s">
        <v>3030</v>
      </c>
      <c r="AE53">
        <v>1</v>
      </c>
      <c r="AF53" t="s">
        <v>2567</v>
      </c>
      <c r="AG53">
        <v>43880</v>
      </c>
      <c r="AI53" t="s">
        <v>3031</v>
      </c>
      <c r="AL53" t="s">
        <v>3032</v>
      </c>
      <c r="AN53" t="s">
        <v>2460</v>
      </c>
      <c r="AO53" t="s">
        <v>324</v>
      </c>
      <c r="AP53" t="s">
        <v>325</v>
      </c>
      <c r="AQ53" t="s">
        <v>3033</v>
      </c>
      <c r="AR53">
        <v>4</v>
      </c>
      <c r="AS53" t="s">
        <v>3034</v>
      </c>
      <c r="AT53" t="s">
        <v>2431</v>
      </c>
      <c r="AU53" t="s">
        <v>2432</v>
      </c>
      <c r="AV53">
        <v>5</v>
      </c>
      <c r="BE53" t="s">
        <v>60</v>
      </c>
      <c r="BH53" t="s">
        <v>60</v>
      </c>
      <c r="BN53" t="s">
        <v>60</v>
      </c>
      <c r="BQ53" t="s">
        <v>61</v>
      </c>
      <c r="BR53">
        <v>44196</v>
      </c>
      <c r="BS53">
        <v>0.42739726027397262</v>
      </c>
      <c r="BT53">
        <v>44196</v>
      </c>
      <c r="BU53" t="s">
        <v>11</v>
      </c>
      <c r="BV53">
        <v>472526.67</v>
      </c>
      <c r="BW53">
        <v>16240.15</v>
      </c>
      <c r="BX53">
        <v>3.4368747905806039E-2</v>
      </c>
      <c r="BY53" t="s">
        <v>62</v>
      </c>
      <c r="BZ53" t="b">
        <v>1</v>
      </c>
      <c r="CA53" t="b">
        <v>1</v>
      </c>
      <c r="CB53" t="b">
        <v>0</v>
      </c>
      <c r="CC53" t="b">
        <v>1</v>
      </c>
      <c r="CD53" t="b">
        <v>0</v>
      </c>
      <c r="CE53" t="b">
        <v>0</v>
      </c>
      <c r="CF53" t="b">
        <v>0</v>
      </c>
      <c r="CG53" t="b">
        <v>1</v>
      </c>
      <c r="CH53" t="b">
        <v>0</v>
      </c>
      <c r="CI53" t="b">
        <v>0</v>
      </c>
      <c r="CJ53" t="b">
        <v>0</v>
      </c>
      <c r="CK53" t="b">
        <v>0</v>
      </c>
      <c r="CL53" t="b">
        <v>0</v>
      </c>
      <c r="CM53" t="b">
        <v>0</v>
      </c>
      <c r="CN53" t="b">
        <v>0</v>
      </c>
      <c r="CO53" t="b">
        <v>0</v>
      </c>
      <c r="CP53" t="b">
        <v>0</v>
      </c>
      <c r="CQ53" t="b">
        <v>0</v>
      </c>
      <c r="CR53" t="b">
        <v>0</v>
      </c>
    </row>
    <row r="54" spans="1:96" x14ac:dyDescent="0.25">
      <c r="A54">
        <v>82</v>
      </c>
      <c r="B54" t="s">
        <v>216</v>
      </c>
      <c r="C54" t="s">
        <v>218</v>
      </c>
      <c r="D54" t="s">
        <v>131</v>
      </c>
      <c r="E54" t="s">
        <v>57</v>
      </c>
      <c r="F54" t="s">
        <v>217</v>
      </c>
      <c r="G54">
        <v>32073</v>
      </c>
      <c r="H54">
        <v>2</v>
      </c>
      <c r="I54" t="s">
        <v>122</v>
      </c>
      <c r="J54" t="s">
        <v>157</v>
      </c>
      <c r="K54">
        <v>5</v>
      </c>
      <c r="L54">
        <v>1194</v>
      </c>
      <c r="M54" t="s">
        <v>219</v>
      </c>
      <c r="N54" t="s">
        <v>1988</v>
      </c>
      <c r="O54">
        <v>3</v>
      </c>
      <c r="P54">
        <v>3</v>
      </c>
      <c r="Q54">
        <v>1</v>
      </c>
      <c r="V54">
        <v>959405</v>
      </c>
      <c r="W54">
        <v>742130</v>
      </c>
      <c r="X54">
        <v>103</v>
      </c>
      <c r="Y54" t="s">
        <v>61</v>
      </c>
      <c r="Z54">
        <v>37492</v>
      </c>
      <c r="AA54" t="e">
        <v>#VALUE!</v>
      </c>
      <c r="AB54">
        <v>6</v>
      </c>
      <c r="AC54" t="s">
        <v>61</v>
      </c>
      <c r="AD54" t="s">
        <v>3875</v>
      </c>
      <c r="AF54" t="s">
        <v>61</v>
      </c>
      <c r="AG54" t="s">
        <v>60</v>
      </c>
      <c r="AI54" t="s">
        <v>2289</v>
      </c>
      <c r="AL54" t="s">
        <v>2303</v>
      </c>
      <c r="AN54" t="s">
        <v>11</v>
      </c>
      <c r="AO54" t="s">
        <v>92</v>
      </c>
      <c r="AP54" t="s">
        <v>61</v>
      </c>
      <c r="AQ54" t="s">
        <v>61</v>
      </c>
      <c r="AR54" t="s">
        <v>61</v>
      </c>
      <c r="AV54">
        <v>6</v>
      </c>
      <c r="BE54" t="s">
        <v>60</v>
      </c>
      <c r="BH54" t="s">
        <v>60</v>
      </c>
      <c r="BN54" t="s">
        <v>60</v>
      </c>
      <c r="BQ54" t="s">
        <v>61</v>
      </c>
      <c r="BR54">
        <v>44227</v>
      </c>
      <c r="BS54">
        <v>0.51232876712328768</v>
      </c>
      <c r="BT54">
        <v>44227</v>
      </c>
      <c r="BU54" t="s">
        <v>11</v>
      </c>
      <c r="BV54">
        <v>412747.75</v>
      </c>
      <c r="BW54">
        <v>-14956.56</v>
      </c>
      <c r="BX54">
        <v>-3.6236563373149823E-2</v>
      </c>
      <c r="BY54" t="s">
        <v>2332</v>
      </c>
      <c r="BZ54" t="b">
        <v>0</v>
      </c>
      <c r="CA54" t="b">
        <v>1</v>
      </c>
      <c r="CB54" t="b">
        <v>0</v>
      </c>
      <c r="CC54" t="b">
        <v>1</v>
      </c>
      <c r="CD54" t="b">
        <v>0</v>
      </c>
      <c r="CE54" t="b">
        <v>0</v>
      </c>
      <c r="CF54" t="b">
        <v>1</v>
      </c>
      <c r="CG54" t="b">
        <v>1</v>
      </c>
      <c r="CH54" t="b">
        <v>0</v>
      </c>
      <c r="CI54" t="b">
        <v>0</v>
      </c>
      <c r="CJ54" t="b">
        <v>1</v>
      </c>
      <c r="CK54" t="b">
        <v>0</v>
      </c>
      <c r="CL54" t="b">
        <v>0</v>
      </c>
      <c r="CM54" t="b">
        <v>0</v>
      </c>
      <c r="CN54" t="b">
        <v>0</v>
      </c>
      <c r="CO54" t="b">
        <v>0</v>
      </c>
      <c r="CP54" t="b">
        <v>0</v>
      </c>
      <c r="CQ54" t="b">
        <v>0</v>
      </c>
      <c r="CR54" t="b">
        <v>0</v>
      </c>
    </row>
    <row r="55" spans="1:96" x14ac:dyDescent="0.25">
      <c r="A55">
        <v>83</v>
      </c>
      <c r="B55" t="s">
        <v>948</v>
      </c>
      <c r="C55" t="s">
        <v>489</v>
      </c>
      <c r="D55" t="s">
        <v>409</v>
      </c>
      <c r="E55" t="s">
        <v>57</v>
      </c>
      <c r="F55" t="s">
        <v>3148</v>
      </c>
      <c r="G55">
        <v>27407</v>
      </c>
      <c r="H55">
        <v>2</v>
      </c>
      <c r="I55" t="s">
        <v>122</v>
      </c>
      <c r="J55" t="s">
        <v>250</v>
      </c>
      <c r="K55">
        <v>6</v>
      </c>
      <c r="L55">
        <v>2202</v>
      </c>
      <c r="M55" t="s">
        <v>124</v>
      </c>
      <c r="N55" t="s">
        <v>2296</v>
      </c>
      <c r="O55">
        <v>2</v>
      </c>
      <c r="P55">
        <v>2</v>
      </c>
      <c r="Q55">
        <v>0.75</v>
      </c>
      <c r="V55">
        <v>1084337</v>
      </c>
      <c r="W55">
        <v>1205313</v>
      </c>
      <c r="X55">
        <v>94</v>
      </c>
      <c r="Y55">
        <v>13</v>
      </c>
      <c r="Z55">
        <v>90279</v>
      </c>
      <c r="AA55">
        <v>0.86170212765957444</v>
      </c>
      <c r="AB55">
        <v>3</v>
      </c>
      <c r="AC55" t="s">
        <v>3149</v>
      </c>
      <c r="AD55" t="s">
        <v>3150</v>
      </c>
      <c r="AE55">
        <v>0</v>
      </c>
      <c r="AF55">
        <v>0</v>
      </c>
      <c r="AG55">
        <v>43896</v>
      </c>
      <c r="AI55" t="s">
        <v>3151</v>
      </c>
      <c r="AL55" t="s">
        <v>3152</v>
      </c>
      <c r="AN55" t="s">
        <v>10</v>
      </c>
      <c r="AO55" t="s">
        <v>949</v>
      </c>
      <c r="AP55" t="s">
        <v>950</v>
      </c>
      <c r="AQ55" t="s">
        <v>378</v>
      </c>
      <c r="AR55">
        <v>1</v>
      </c>
      <c r="AS55" t="s">
        <v>3153</v>
      </c>
      <c r="AT55" t="s">
        <v>3154</v>
      </c>
      <c r="AU55" t="s">
        <v>2749</v>
      </c>
      <c r="AV55">
        <v>3</v>
      </c>
      <c r="AZ55" t="s">
        <v>2362</v>
      </c>
      <c r="BC55" t="s">
        <v>10</v>
      </c>
      <c r="BD55">
        <v>180</v>
      </c>
      <c r="BE55" t="s">
        <v>60</v>
      </c>
      <c r="BH55" t="s">
        <v>60</v>
      </c>
      <c r="BN55" t="s">
        <v>60</v>
      </c>
      <c r="BQ55" t="s">
        <v>61</v>
      </c>
      <c r="BR55">
        <v>44227</v>
      </c>
      <c r="BS55">
        <v>0.51232876712328768</v>
      </c>
      <c r="BT55">
        <v>44227</v>
      </c>
      <c r="BU55" t="s">
        <v>11</v>
      </c>
      <c r="BV55">
        <v>282320.78000000003</v>
      </c>
      <c r="BW55">
        <v>-37717.94</v>
      </c>
      <c r="BX55">
        <v>-0.13359958838311511</v>
      </c>
      <c r="BY55" t="s">
        <v>2332</v>
      </c>
      <c r="BZ55" t="b">
        <v>0</v>
      </c>
      <c r="CA55" t="b">
        <v>1</v>
      </c>
      <c r="CB55" t="b">
        <v>0</v>
      </c>
      <c r="CC55" t="b">
        <v>0</v>
      </c>
      <c r="CD55" t="b">
        <v>0</v>
      </c>
      <c r="CE55" t="b">
        <v>0</v>
      </c>
      <c r="CF55" t="b">
        <v>0</v>
      </c>
      <c r="CG55" t="b">
        <v>1</v>
      </c>
      <c r="CH55" t="b">
        <v>0</v>
      </c>
      <c r="CI55" t="b">
        <v>0</v>
      </c>
      <c r="CJ55" t="b">
        <v>0</v>
      </c>
      <c r="CK55" t="b">
        <v>0</v>
      </c>
      <c r="CL55" t="b">
        <v>0</v>
      </c>
      <c r="CM55" t="b">
        <v>0</v>
      </c>
      <c r="CN55" t="b">
        <v>0</v>
      </c>
      <c r="CO55" t="b">
        <v>0</v>
      </c>
      <c r="CP55" t="b">
        <v>0</v>
      </c>
      <c r="CQ55" t="b">
        <v>0</v>
      </c>
      <c r="CR55" t="b">
        <v>0</v>
      </c>
    </row>
    <row r="56" spans="1:96" x14ac:dyDescent="0.25">
      <c r="A56">
        <v>84</v>
      </c>
      <c r="B56" t="s">
        <v>262</v>
      </c>
      <c r="C56" t="s">
        <v>264</v>
      </c>
      <c r="D56" t="s">
        <v>121</v>
      </c>
      <c r="E56" t="s">
        <v>57</v>
      </c>
      <c r="F56" t="s">
        <v>263</v>
      </c>
      <c r="G56">
        <v>49418</v>
      </c>
      <c r="H56">
        <v>2</v>
      </c>
      <c r="I56" t="s">
        <v>122</v>
      </c>
      <c r="J56" t="s">
        <v>123</v>
      </c>
      <c r="K56">
        <v>10</v>
      </c>
      <c r="L56">
        <v>1501</v>
      </c>
      <c r="M56" t="s">
        <v>124</v>
      </c>
      <c r="N56" t="s">
        <v>2296</v>
      </c>
      <c r="O56">
        <v>3</v>
      </c>
      <c r="P56">
        <v>2</v>
      </c>
      <c r="Q56">
        <v>0.83333333333333348</v>
      </c>
      <c r="V56">
        <v>1267272</v>
      </c>
      <c r="W56">
        <v>1334428</v>
      </c>
      <c r="X56">
        <v>133</v>
      </c>
      <c r="Y56">
        <v>12</v>
      </c>
      <c r="Z56">
        <v>225526</v>
      </c>
      <c r="AA56">
        <v>0.90977443609022557</v>
      </c>
      <c r="AB56">
        <v>6</v>
      </c>
      <c r="AC56" t="s">
        <v>3091</v>
      </c>
      <c r="AD56" t="s">
        <v>3092</v>
      </c>
      <c r="AE56">
        <v>1</v>
      </c>
      <c r="AF56" t="s">
        <v>2567</v>
      </c>
      <c r="AG56">
        <v>43885</v>
      </c>
      <c r="AI56" t="s">
        <v>3093</v>
      </c>
      <c r="AL56" t="s">
        <v>3094</v>
      </c>
      <c r="AN56" t="s">
        <v>11</v>
      </c>
      <c r="AO56" t="s">
        <v>3095</v>
      </c>
      <c r="AV56">
        <v>5</v>
      </c>
      <c r="BE56" t="s">
        <v>60</v>
      </c>
      <c r="BH56" t="s">
        <v>60</v>
      </c>
      <c r="BN56" t="s">
        <v>60</v>
      </c>
      <c r="BQ56" t="s">
        <v>61</v>
      </c>
      <c r="BR56">
        <v>44227</v>
      </c>
      <c r="BS56">
        <v>0.51232876712328768</v>
      </c>
      <c r="BT56">
        <v>44227</v>
      </c>
      <c r="BU56" t="s">
        <v>11</v>
      </c>
      <c r="BV56">
        <v>340962.49</v>
      </c>
      <c r="BW56">
        <v>-69676.05</v>
      </c>
      <c r="BX56">
        <v>-0.20435107099317584</v>
      </c>
      <c r="BY56" t="s">
        <v>2332</v>
      </c>
      <c r="BZ56" t="b">
        <v>1</v>
      </c>
      <c r="CA56" t="b">
        <v>1</v>
      </c>
      <c r="CB56" t="b">
        <v>0</v>
      </c>
      <c r="CC56" t="b">
        <v>1</v>
      </c>
      <c r="CD56" t="b">
        <v>0</v>
      </c>
      <c r="CE56" t="b">
        <v>0</v>
      </c>
      <c r="CF56" t="b">
        <v>1</v>
      </c>
      <c r="CG56" t="b">
        <v>0</v>
      </c>
      <c r="CH56" t="b">
        <v>0</v>
      </c>
      <c r="CI56" t="b">
        <v>0</v>
      </c>
      <c r="CJ56" t="b">
        <v>0</v>
      </c>
      <c r="CK56" t="b">
        <v>0</v>
      </c>
      <c r="CL56" t="b">
        <v>0</v>
      </c>
      <c r="CM56" t="b">
        <v>0</v>
      </c>
      <c r="CN56" t="b">
        <v>0</v>
      </c>
      <c r="CO56" t="b">
        <v>0</v>
      </c>
      <c r="CP56" t="b">
        <v>0</v>
      </c>
      <c r="CQ56" t="b">
        <v>0</v>
      </c>
      <c r="CR56" t="b">
        <v>0</v>
      </c>
    </row>
    <row r="57" spans="1:96" x14ac:dyDescent="0.25">
      <c r="A57">
        <v>86</v>
      </c>
      <c r="B57" t="s">
        <v>259</v>
      </c>
      <c r="C57" t="s">
        <v>261</v>
      </c>
      <c r="D57" t="s">
        <v>131</v>
      </c>
      <c r="E57" t="s">
        <v>57</v>
      </c>
      <c r="F57" t="s">
        <v>260</v>
      </c>
      <c r="G57">
        <v>33901</v>
      </c>
      <c r="H57">
        <v>2</v>
      </c>
      <c r="I57" t="s">
        <v>122</v>
      </c>
      <c r="J57" t="s">
        <v>157</v>
      </c>
      <c r="K57">
        <v>5</v>
      </c>
      <c r="L57">
        <v>1872</v>
      </c>
      <c r="M57" t="s">
        <v>219</v>
      </c>
      <c r="N57" t="s">
        <v>1988</v>
      </c>
      <c r="O57">
        <v>2</v>
      </c>
      <c r="P57">
        <v>3</v>
      </c>
      <c r="Q57">
        <v>0.91666666666666652</v>
      </c>
      <c r="V57">
        <v>1055055</v>
      </c>
      <c r="W57">
        <v>739530</v>
      </c>
      <c r="X57">
        <v>126</v>
      </c>
      <c r="Y57" t="s">
        <v>61</v>
      </c>
      <c r="Z57">
        <v>44802</v>
      </c>
      <c r="AA57" t="e">
        <v>#VALUE!</v>
      </c>
      <c r="AB57">
        <v>5</v>
      </c>
      <c r="AC57" t="s">
        <v>61</v>
      </c>
      <c r="AD57" t="s">
        <v>3862</v>
      </c>
      <c r="AF57" t="s">
        <v>61</v>
      </c>
      <c r="AG57" t="s">
        <v>60</v>
      </c>
      <c r="AI57" t="s">
        <v>2289</v>
      </c>
      <c r="AL57" t="s">
        <v>2303</v>
      </c>
      <c r="AN57" t="s">
        <v>11</v>
      </c>
      <c r="AO57" t="s">
        <v>92</v>
      </c>
      <c r="AP57" t="s">
        <v>61</v>
      </c>
      <c r="AQ57" t="s">
        <v>61</v>
      </c>
      <c r="AR57" t="s">
        <v>61</v>
      </c>
      <c r="AV57">
        <v>5</v>
      </c>
      <c r="BE57" t="s">
        <v>60</v>
      </c>
      <c r="BH57" t="s">
        <v>60</v>
      </c>
      <c r="BN57" t="s">
        <v>60</v>
      </c>
      <c r="BQ57" t="s">
        <v>61</v>
      </c>
      <c r="BR57">
        <v>44592</v>
      </c>
      <c r="BS57">
        <v>1.5123287671232877</v>
      </c>
      <c r="BT57">
        <v>44592</v>
      </c>
      <c r="BU57" t="s">
        <v>11</v>
      </c>
      <c r="BV57">
        <v>624992.77</v>
      </c>
      <c r="BW57">
        <v>39465.480000000003</v>
      </c>
      <c r="BX57">
        <v>6.3145498467126276E-2</v>
      </c>
      <c r="BY57" t="s">
        <v>2332</v>
      </c>
      <c r="BZ57" t="b">
        <v>1</v>
      </c>
      <c r="CA57" t="b">
        <v>1</v>
      </c>
      <c r="CB57" t="b">
        <v>0</v>
      </c>
      <c r="CC57" t="b">
        <v>1</v>
      </c>
      <c r="CD57" t="b">
        <v>0</v>
      </c>
      <c r="CE57" t="b">
        <v>0</v>
      </c>
      <c r="CF57" t="b">
        <v>0</v>
      </c>
      <c r="CG57" t="b">
        <v>1</v>
      </c>
      <c r="CH57" t="b">
        <v>0</v>
      </c>
      <c r="CI57" t="b">
        <v>0</v>
      </c>
      <c r="CJ57" t="b">
        <v>0</v>
      </c>
      <c r="CK57" t="b">
        <v>0</v>
      </c>
      <c r="CL57" t="b">
        <v>0</v>
      </c>
      <c r="CM57" t="b">
        <v>0</v>
      </c>
      <c r="CN57" t="b">
        <v>0</v>
      </c>
      <c r="CO57" t="b">
        <v>0</v>
      </c>
      <c r="CP57" t="b">
        <v>0</v>
      </c>
      <c r="CQ57" t="b">
        <v>0</v>
      </c>
      <c r="CR57" t="b">
        <v>0</v>
      </c>
    </row>
    <row r="58" spans="1:96" x14ac:dyDescent="0.25">
      <c r="A58">
        <v>85</v>
      </c>
      <c r="B58" t="s">
        <v>266</v>
      </c>
      <c r="C58" t="s">
        <v>130</v>
      </c>
      <c r="D58" t="s">
        <v>131</v>
      </c>
      <c r="E58" t="s">
        <v>57</v>
      </c>
      <c r="F58" t="s">
        <v>267</v>
      </c>
      <c r="G58">
        <v>32258</v>
      </c>
      <c r="H58" t="s">
        <v>2197</v>
      </c>
      <c r="I58" t="s">
        <v>61</v>
      </c>
      <c r="J58" t="s">
        <v>2197</v>
      </c>
      <c r="K58" t="s">
        <v>2197</v>
      </c>
      <c r="L58">
        <v>903</v>
      </c>
      <c r="M58" t="s">
        <v>98</v>
      </c>
      <c r="N58" t="s">
        <v>2296</v>
      </c>
      <c r="O58">
        <v>2</v>
      </c>
      <c r="P58">
        <v>2</v>
      </c>
      <c r="Q58">
        <v>0.75</v>
      </c>
      <c r="V58">
        <v>1112428</v>
      </c>
      <c r="W58">
        <v>1147707</v>
      </c>
      <c r="X58">
        <v>134</v>
      </c>
      <c r="Y58" t="s">
        <v>61</v>
      </c>
      <c r="Z58">
        <v>121145</v>
      </c>
      <c r="AA58" t="e">
        <v>#VALUE!</v>
      </c>
      <c r="AB58">
        <v>5</v>
      </c>
      <c r="AC58" t="s">
        <v>61</v>
      </c>
      <c r="AD58" t="s">
        <v>3861</v>
      </c>
      <c r="AF58" t="s">
        <v>61</v>
      </c>
      <c r="AG58" t="s">
        <v>60</v>
      </c>
      <c r="AI58" t="s">
        <v>2289</v>
      </c>
      <c r="AL58" t="s">
        <v>2303</v>
      </c>
      <c r="AN58" t="s">
        <v>11</v>
      </c>
      <c r="AO58" t="s">
        <v>92</v>
      </c>
      <c r="AP58" t="s">
        <v>61</v>
      </c>
      <c r="AQ58" t="s">
        <v>61</v>
      </c>
      <c r="AR58" t="s">
        <v>61</v>
      </c>
      <c r="AV58">
        <v>5</v>
      </c>
      <c r="BE58" t="s">
        <v>60</v>
      </c>
      <c r="BH58" t="s">
        <v>60</v>
      </c>
      <c r="BN58" t="s">
        <v>60</v>
      </c>
      <c r="BQ58" t="s">
        <v>61</v>
      </c>
      <c r="BR58">
        <v>43861</v>
      </c>
      <c r="BS58">
        <v>-0.49041095890410957</v>
      </c>
      <c r="BT58">
        <v>43861</v>
      </c>
      <c r="BU58" t="s">
        <v>11</v>
      </c>
      <c r="BV58" t="s">
        <v>60</v>
      </c>
      <c r="BW58" t="s">
        <v>60</v>
      </c>
      <c r="BX58" t="e">
        <v>#VALUE!</v>
      </c>
      <c r="BY58" t="s">
        <v>2197</v>
      </c>
      <c r="BZ58" t="b">
        <v>0</v>
      </c>
      <c r="CA58" t="b">
        <v>1</v>
      </c>
      <c r="CB58" t="b">
        <v>0</v>
      </c>
      <c r="CC58" t="b">
        <v>1</v>
      </c>
      <c r="CD58" t="b">
        <v>0</v>
      </c>
      <c r="CE58" t="b">
        <v>0</v>
      </c>
      <c r="CF58" t="b">
        <v>0</v>
      </c>
      <c r="CG58" t="b">
        <v>1</v>
      </c>
      <c r="CH58" t="b">
        <v>0</v>
      </c>
      <c r="CI58" t="b">
        <v>0</v>
      </c>
      <c r="CJ58" t="b">
        <v>1</v>
      </c>
      <c r="CK58" t="b">
        <v>0</v>
      </c>
      <c r="CL58" t="b">
        <v>0</v>
      </c>
      <c r="CM58" t="b">
        <v>0</v>
      </c>
      <c r="CN58" t="b">
        <v>0</v>
      </c>
      <c r="CO58" t="b">
        <v>0</v>
      </c>
      <c r="CP58" t="b">
        <v>1</v>
      </c>
      <c r="CQ58" t="b">
        <v>0</v>
      </c>
      <c r="CR58" t="b">
        <v>0</v>
      </c>
    </row>
    <row r="59" spans="1:96" x14ac:dyDescent="0.25">
      <c r="A59">
        <v>431</v>
      </c>
      <c r="B59" t="s">
        <v>431</v>
      </c>
      <c r="C59" t="s">
        <v>433</v>
      </c>
      <c r="D59" t="s">
        <v>409</v>
      </c>
      <c r="E59" t="s">
        <v>72</v>
      </c>
      <c r="F59" t="s">
        <v>432</v>
      </c>
      <c r="G59">
        <v>27215</v>
      </c>
      <c r="H59">
        <v>2</v>
      </c>
      <c r="I59" t="s">
        <v>122</v>
      </c>
      <c r="J59" t="s">
        <v>250</v>
      </c>
      <c r="K59">
        <v>6</v>
      </c>
      <c r="L59">
        <v>1800</v>
      </c>
      <c r="M59" t="s">
        <v>231</v>
      </c>
      <c r="N59" t="s">
        <v>1988</v>
      </c>
      <c r="O59">
        <v>2</v>
      </c>
      <c r="P59">
        <v>2</v>
      </c>
      <c r="Q59">
        <v>0.75</v>
      </c>
      <c r="V59">
        <v>875368</v>
      </c>
      <c r="W59">
        <v>989241</v>
      </c>
      <c r="X59">
        <v>89</v>
      </c>
      <c r="Y59" t="s">
        <v>61</v>
      </c>
      <c r="Z59">
        <v>84719</v>
      </c>
      <c r="AA59" t="e">
        <v>#VALUE!</v>
      </c>
      <c r="AB59">
        <v>7</v>
      </c>
      <c r="AC59" t="s">
        <v>61</v>
      </c>
      <c r="AD59" t="s">
        <v>3430</v>
      </c>
      <c r="AE59">
        <v>0</v>
      </c>
      <c r="AG59" t="s">
        <v>60</v>
      </c>
      <c r="AI59" t="s">
        <v>2289</v>
      </c>
      <c r="AL59" t="s">
        <v>2303</v>
      </c>
      <c r="AN59" t="s">
        <v>11</v>
      </c>
      <c r="AO59" t="s">
        <v>92</v>
      </c>
      <c r="AP59" t="s">
        <v>61</v>
      </c>
      <c r="AQ59" t="s">
        <v>61</v>
      </c>
      <c r="AR59" t="s">
        <v>61</v>
      </c>
      <c r="AV59">
        <v>7</v>
      </c>
      <c r="BE59" t="s">
        <v>60</v>
      </c>
      <c r="BH59" t="s">
        <v>60</v>
      </c>
      <c r="BN59" t="s">
        <v>60</v>
      </c>
      <c r="BQ59" t="s">
        <v>61</v>
      </c>
      <c r="BR59">
        <v>44196</v>
      </c>
      <c r="BS59">
        <v>0.42739726027397262</v>
      </c>
      <c r="BT59">
        <v>44196</v>
      </c>
      <c r="BU59" t="s">
        <v>11</v>
      </c>
      <c r="BV59">
        <v>368358.91</v>
      </c>
      <c r="BW59">
        <v>6100.77</v>
      </c>
      <c r="BX59">
        <v>1.6562026421459444E-2</v>
      </c>
      <c r="BY59" t="s">
        <v>62</v>
      </c>
      <c r="BZ59" t="b">
        <v>0</v>
      </c>
      <c r="CA59" t="b">
        <v>1</v>
      </c>
      <c r="CB59" t="b">
        <v>0</v>
      </c>
      <c r="CC59" t="b">
        <v>0</v>
      </c>
      <c r="CD59" t="b">
        <v>0</v>
      </c>
      <c r="CE59" t="b">
        <v>0</v>
      </c>
      <c r="CF59" t="b">
        <v>1</v>
      </c>
      <c r="CG59" t="b">
        <v>1</v>
      </c>
      <c r="CH59" t="b">
        <v>0</v>
      </c>
      <c r="CI59" t="b">
        <v>0</v>
      </c>
      <c r="CJ59" t="b">
        <v>1</v>
      </c>
      <c r="CK59" t="b">
        <v>0</v>
      </c>
      <c r="CL59" t="b">
        <v>0</v>
      </c>
      <c r="CM59" t="b">
        <v>0</v>
      </c>
      <c r="CN59" t="b">
        <v>0</v>
      </c>
      <c r="CO59" t="b">
        <v>0</v>
      </c>
      <c r="CP59" t="b">
        <v>0</v>
      </c>
      <c r="CQ59" t="b">
        <v>0</v>
      </c>
      <c r="CR59" t="b">
        <v>1</v>
      </c>
    </row>
    <row r="60" spans="1:96" x14ac:dyDescent="0.25">
      <c r="A60">
        <v>90</v>
      </c>
      <c r="B60" t="s">
        <v>1201</v>
      </c>
      <c r="C60" t="s">
        <v>1153</v>
      </c>
      <c r="D60" t="s">
        <v>462</v>
      </c>
      <c r="E60" t="s">
        <v>57</v>
      </c>
      <c r="F60" t="s">
        <v>3807</v>
      </c>
      <c r="G60">
        <v>55425</v>
      </c>
      <c r="H60">
        <v>2</v>
      </c>
      <c r="I60" t="s">
        <v>122</v>
      </c>
      <c r="J60" t="s">
        <v>313</v>
      </c>
      <c r="K60">
        <v>14</v>
      </c>
      <c r="L60">
        <v>1464</v>
      </c>
      <c r="M60" t="s">
        <v>1202</v>
      </c>
      <c r="N60" t="s">
        <v>2311</v>
      </c>
      <c r="O60">
        <v>2</v>
      </c>
      <c r="P60">
        <v>2</v>
      </c>
      <c r="Q60">
        <v>0.75</v>
      </c>
      <c r="V60">
        <v>4200000</v>
      </c>
      <c r="W60" t="s">
        <v>61</v>
      </c>
      <c r="X60" t="s">
        <v>61</v>
      </c>
      <c r="Y60" t="s">
        <v>61</v>
      </c>
      <c r="Z60" t="s">
        <v>61</v>
      </c>
      <c r="AA60" t="e">
        <v>#VALUE!</v>
      </c>
      <c r="AC60" t="s">
        <v>61</v>
      </c>
      <c r="AD60" t="s">
        <v>3808</v>
      </c>
      <c r="AF60" t="s">
        <v>61</v>
      </c>
      <c r="AG60" t="s">
        <v>60</v>
      </c>
      <c r="AI60" t="s">
        <v>2289</v>
      </c>
      <c r="AL60" t="s">
        <v>2303</v>
      </c>
      <c r="AN60" t="s">
        <v>11</v>
      </c>
      <c r="AO60" t="s">
        <v>92</v>
      </c>
      <c r="AP60" t="s">
        <v>61</v>
      </c>
      <c r="AQ60" t="s">
        <v>61</v>
      </c>
      <c r="AR60" t="s">
        <v>61</v>
      </c>
      <c r="AV60">
        <v>0</v>
      </c>
      <c r="BE60" t="s">
        <v>60</v>
      </c>
      <c r="BH60" t="s">
        <v>60</v>
      </c>
      <c r="BN60" t="s">
        <v>60</v>
      </c>
      <c r="BQ60" t="s">
        <v>61</v>
      </c>
      <c r="BR60">
        <v>44377</v>
      </c>
      <c r="BS60">
        <v>0.92328767123287669</v>
      </c>
      <c r="BT60">
        <v>44377</v>
      </c>
      <c r="BU60" t="s">
        <v>11</v>
      </c>
      <c r="BV60">
        <v>515561.2</v>
      </c>
      <c r="BW60">
        <v>-105290.82</v>
      </c>
      <c r="BX60">
        <v>-0.2042256477019605</v>
      </c>
      <c r="BY60" t="s">
        <v>2332</v>
      </c>
      <c r="BZ60" t="b">
        <v>1</v>
      </c>
      <c r="CA60" t="b">
        <v>0</v>
      </c>
      <c r="CB60" t="b">
        <v>0</v>
      </c>
      <c r="CC60" t="b">
        <v>1</v>
      </c>
      <c r="CD60" t="b">
        <v>1</v>
      </c>
      <c r="CE60" t="b">
        <v>0</v>
      </c>
      <c r="CF60" t="b">
        <v>0</v>
      </c>
      <c r="CG60" t="b">
        <v>0</v>
      </c>
      <c r="CH60" t="b">
        <v>0</v>
      </c>
      <c r="CI60" t="b">
        <v>0</v>
      </c>
      <c r="CJ60" t="b">
        <v>0</v>
      </c>
      <c r="CK60" t="b">
        <v>0</v>
      </c>
      <c r="CL60" t="b">
        <v>0</v>
      </c>
      <c r="CM60" t="b">
        <v>0</v>
      </c>
      <c r="CN60" t="b">
        <v>0</v>
      </c>
      <c r="CO60" t="b">
        <v>0</v>
      </c>
      <c r="CP60" t="b">
        <v>0</v>
      </c>
      <c r="CQ60" t="b">
        <v>0</v>
      </c>
      <c r="CR60" t="b">
        <v>1</v>
      </c>
    </row>
    <row r="61" spans="1:96" x14ac:dyDescent="0.25">
      <c r="A61">
        <v>91</v>
      </c>
      <c r="B61" t="s">
        <v>276</v>
      </c>
      <c r="C61" t="s">
        <v>278</v>
      </c>
      <c r="D61" t="s">
        <v>163</v>
      </c>
      <c r="E61" t="s">
        <v>57</v>
      </c>
      <c r="F61" t="s">
        <v>277</v>
      </c>
      <c r="G61">
        <v>7866</v>
      </c>
      <c r="H61">
        <v>1</v>
      </c>
      <c r="I61" t="s">
        <v>4027</v>
      </c>
      <c r="J61" t="s">
        <v>279</v>
      </c>
      <c r="K61">
        <v>15</v>
      </c>
      <c r="L61">
        <v>1375</v>
      </c>
      <c r="M61" t="s">
        <v>98</v>
      </c>
      <c r="N61" t="s">
        <v>1988</v>
      </c>
      <c r="O61">
        <v>2</v>
      </c>
      <c r="P61">
        <v>3</v>
      </c>
      <c r="Q61">
        <v>0.91666666666666652</v>
      </c>
      <c r="V61">
        <v>1245741</v>
      </c>
      <c r="W61">
        <v>1259530</v>
      </c>
      <c r="X61">
        <v>95</v>
      </c>
      <c r="Y61">
        <v>14</v>
      </c>
      <c r="Z61">
        <v>37904</v>
      </c>
      <c r="AA61">
        <v>0.85263157894736841</v>
      </c>
      <c r="AB61">
        <v>4</v>
      </c>
      <c r="AC61" t="s">
        <v>3254</v>
      </c>
      <c r="AD61" t="s">
        <v>61</v>
      </c>
      <c r="AE61">
        <v>0</v>
      </c>
      <c r="AG61">
        <v>43880</v>
      </c>
      <c r="AI61" t="s">
        <v>2289</v>
      </c>
      <c r="AL61" t="s">
        <v>3255</v>
      </c>
      <c r="AN61" t="s">
        <v>10</v>
      </c>
      <c r="AO61" t="s">
        <v>3256</v>
      </c>
      <c r="AP61">
        <v>29</v>
      </c>
      <c r="AQ61">
        <v>24.23</v>
      </c>
      <c r="AR61">
        <v>2</v>
      </c>
      <c r="AS61" t="s">
        <v>3257</v>
      </c>
      <c r="AT61" t="s">
        <v>2888</v>
      </c>
      <c r="AU61" t="s">
        <v>3258</v>
      </c>
      <c r="AV61">
        <v>4</v>
      </c>
      <c r="AZ61" t="s">
        <v>3188</v>
      </c>
      <c r="BC61" t="s">
        <v>10</v>
      </c>
      <c r="BD61">
        <v>180</v>
      </c>
      <c r="BE61" t="s">
        <v>60</v>
      </c>
      <c r="BF61" t="s">
        <v>10</v>
      </c>
      <c r="BH61" t="e">
        <v>#VALUE!</v>
      </c>
      <c r="BI61" t="s">
        <v>3259</v>
      </c>
      <c r="BJ61">
        <v>0.06</v>
      </c>
      <c r="BK61" t="s">
        <v>10</v>
      </c>
      <c r="BL61">
        <v>540</v>
      </c>
      <c r="BM61">
        <v>30</v>
      </c>
      <c r="BN61" t="s">
        <v>60</v>
      </c>
      <c r="BP61">
        <v>120</v>
      </c>
      <c r="BQ61" t="s">
        <v>61</v>
      </c>
      <c r="BR61">
        <v>43861</v>
      </c>
      <c r="BS61">
        <v>-0.49041095890410957</v>
      </c>
      <c r="BT61">
        <v>43861</v>
      </c>
      <c r="BU61" t="s">
        <v>11</v>
      </c>
      <c r="BV61">
        <v>608094.41</v>
      </c>
      <c r="BW61">
        <v>-66233.69</v>
      </c>
      <c r="BX61">
        <v>-0.10892007706500706</v>
      </c>
      <c r="BY61" t="s">
        <v>2332</v>
      </c>
      <c r="BZ61" t="b">
        <v>1</v>
      </c>
      <c r="CA61" t="b">
        <v>1</v>
      </c>
      <c r="CB61" t="b">
        <v>1</v>
      </c>
      <c r="CC61" t="b">
        <v>1</v>
      </c>
      <c r="CD61" t="b">
        <v>0</v>
      </c>
      <c r="CE61" t="b">
        <v>0</v>
      </c>
      <c r="CF61" t="b">
        <v>0</v>
      </c>
      <c r="CG61" t="b">
        <v>0</v>
      </c>
      <c r="CH61" t="b">
        <v>0</v>
      </c>
      <c r="CI61" t="b">
        <v>0</v>
      </c>
      <c r="CJ61" t="b">
        <v>0</v>
      </c>
      <c r="CK61" t="b">
        <v>0</v>
      </c>
      <c r="CL61" t="b">
        <v>0</v>
      </c>
      <c r="CM61" t="b">
        <v>0</v>
      </c>
      <c r="CN61" t="b">
        <v>0</v>
      </c>
      <c r="CO61" t="b">
        <v>0</v>
      </c>
      <c r="CP61" t="b">
        <v>0</v>
      </c>
      <c r="CQ61" t="b">
        <v>0</v>
      </c>
      <c r="CR61" t="b">
        <v>0</v>
      </c>
    </row>
    <row r="62" spans="1:96" x14ac:dyDescent="0.25">
      <c r="A62">
        <v>93</v>
      </c>
      <c r="B62" t="s">
        <v>1616</v>
      </c>
      <c r="C62" t="s">
        <v>248</v>
      </c>
      <c r="D62" t="s">
        <v>96</v>
      </c>
      <c r="E62" t="s">
        <v>57</v>
      </c>
      <c r="F62" t="s">
        <v>1617</v>
      </c>
      <c r="G62">
        <v>21044</v>
      </c>
      <c r="H62">
        <v>2</v>
      </c>
      <c r="I62" t="s">
        <v>122</v>
      </c>
      <c r="J62" t="s">
        <v>97</v>
      </c>
      <c r="K62">
        <v>13</v>
      </c>
      <c r="L62">
        <v>1423</v>
      </c>
      <c r="M62" t="s">
        <v>124</v>
      </c>
      <c r="N62" t="s">
        <v>1988</v>
      </c>
      <c r="O62">
        <v>2</v>
      </c>
      <c r="P62">
        <v>2</v>
      </c>
      <c r="Q62">
        <v>0.75</v>
      </c>
      <c r="V62">
        <v>1434076</v>
      </c>
      <c r="W62">
        <v>1416826</v>
      </c>
      <c r="X62">
        <v>198</v>
      </c>
      <c r="Y62">
        <v>15</v>
      </c>
      <c r="Z62">
        <v>130891</v>
      </c>
      <c r="AA62">
        <v>0.9242424242424242</v>
      </c>
      <c r="AB62">
        <v>6</v>
      </c>
      <c r="AC62" t="s">
        <v>2924</v>
      </c>
      <c r="AD62" t="s">
        <v>2925</v>
      </c>
      <c r="AE62">
        <v>1</v>
      </c>
      <c r="AF62" t="s">
        <v>2891</v>
      </c>
      <c r="AG62">
        <v>43894</v>
      </c>
      <c r="AI62" t="s">
        <v>2926</v>
      </c>
      <c r="AL62" t="s">
        <v>2927</v>
      </c>
      <c r="AN62" t="s">
        <v>10</v>
      </c>
      <c r="AO62" t="s">
        <v>1618</v>
      </c>
      <c r="AP62" t="s">
        <v>285</v>
      </c>
      <c r="AQ62">
        <v>0</v>
      </c>
      <c r="AR62">
        <v>4</v>
      </c>
      <c r="AS62" t="s">
        <v>1619</v>
      </c>
      <c r="AT62" t="s">
        <v>1620</v>
      </c>
      <c r="AU62" t="s">
        <v>287</v>
      </c>
      <c r="AV62">
        <v>5</v>
      </c>
      <c r="AZ62" t="s">
        <v>3</v>
      </c>
      <c r="BC62" t="s">
        <v>10</v>
      </c>
      <c r="BD62">
        <v>180</v>
      </c>
      <c r="BE62" t="s">
        <v>60</v>
      </c>
      <c r="BH62" t="s">
        <v>60</v>
      </c>
      <c r="BJ62">
        <v>0.5</v>
      </c>
      <c r="BK62" t="s">
        <v>10</v>
      </c>
      <c r="BM62">
        <v>60</v>
      </c>
      <c r="BN62" t="s">
        <v>60</v>
      </c>
      <c r="BP62">
        <v>30</v>
      </c>
      <c r="BQ62" t="s">
        <v>61</v>
      </c>
      <c r="BR62">
        <v>44957</v>
      </c>
      <c r="BS62">
        <v>2.5123287671232877</v>
      </c>
      <c r="BT62">
        <v>44957</v>
      </c>
      <c r="BU62" t="s">
        <v>11</v>
      </c>
      <c r="BV62">
        <v>596338.63</v>
      </c>
      <c r="BW62">
        <v>-96848.83</v>
      </c>
      <c r="BX62">
        <v>-0.16240576264529433</v>
      </c>
      <c r="BY62" t="s">
        <v>2332</v>
      </c>
      <c r="BZ62" t="b">
        <v>1</v>
      </c>
      <c r="CA62" t="b">
        <v>1</v>
      </c>
      <c r="CB62" t="b">
        <v>1</v>
      </c>
      <c r="CC62" t="b">
        <v>1</v>
      </c>
      <c r="CD62" t="b">
        <v>1</v>
      </c>
      <c r="CE62" t="b">
        <v>0</v>
      </c>
      <c r="CF62" t="b">
        <v>0</v>
      </c>
      <c r="CG62" t="b">
        <v>0</v>
      </c>
      <c r="CH62" t="b">
        <v>0</v>
      </c>
      <c r="CI62" t="b">
        <v>0</v>
      </c>
      <c r="CJ62" t="b">
        <v>0</v>
      </c>
      <c r="CK62" t="b">
        <v>0</v>
      </c>
      <c r="CL62" t="b">
        <v>0</v>
      </c>
      <c r="CM62" t="b">
        <v>0</v>
      </c>
      <c r="CN62" t="b">
        <v>0</v>
      </c>
      <c r="CO62" t="b">
        <v>0</v>
      </c>
      <c r="CP62" t="b">
        <v>0</v>
      </c>
      <c r="CQ62" t="b">
        <v>0</v>
      </c>
      <c r="CR62" t="b">
        <v>0</v>
      </c>
    </row>
    <row r="63" spans="1:96" x14ac:dyDescent="0.25">
      <c r="A63">
        <v>96</v>
      </c>
      <c r="B63" t="s">
        <v>280</v>
      </c>
      <c r="C63" t="s">
        <v>282</v>
      </c>
      <c r="D63" t="s">
        <v>283</v>
      </c>
      <c r="E63" t="s">
        <v>57</v>
      </c>
      <c r="F63" t="s">
        <v>281</v>
      </c>
      <c r="G63">
        <v>41042</v>
      </c>
      <c r="H63">
        <v>2</v>
      </c>
      <c r="I63" t="s">
        <v>122</v>
      </c>
      <c r="J63" t="s">
        <v>215</v>
      </c>
      <c r="K63">
        <v>16</v>
      </c>
      <c r="L63">
        <v>1800</v>
      </c>
      <c r="M63" t="s">
        <v>124</v>
      </c>
      <c r="N63" t="s">
        <v>1988</v>
      </c>
      <c r="O63">
        <v>3</v>
      </c>
      <c r="P63">
        <v>1</v>
      </c>
      <c r="Q63">
        <v>0.75</v>
      </c>
      <c r="V63">
        <v>940967</v>
      </c>
      <c r="W63">
        <v>934352</v>
      </c>
      <c r="X63">
        <v>97</v>
      </c>
      <c r="Y63">
        <v>26</v>
      </c>
      <c r="Z63">
        <v>58212</v>
      </c>
      <c r="AA63">
        <v>0.73195876288659789</v>
      </c>
      <c r="AB63">
        <v>4</v>
      </c>
      <c r="AC63" t="s">
        <v>2665</v>
      </c>
      <c r="AD63" t="s">
        <v>2666</v>
      </c>
      <c r="AE63">
        <v>1</v>
      </c>
      <c r="AF63" t="s">
        <v>2567</v>
      </c>
      <c r="AG63">
        <v>43878</v>
      </c>
      <c r="AI63" t="s">
        <v>2667</v>
      </c>
      <c r="AL63" t="s">
        <v>2668</v>
      </c>
      <c r="AN63" t="s">
        <v>10</v>
      </c>
      <c r="AO63" t="s">
        <v>284</v>
      </c>
      <c r="AP63" t="s">
        <v>285</v>
      </c>
      <c r="AQ63">
        <v>3</v>
      </c>
      <c r="AR63">
        <v>3</v>
      </c>
      <c r="AS63" t="s">
        <v>2669</v>
      </c>
      <c r="AT63" t="s">
        <v>2670</v>
      </c>
      <c r="AU63" t="s">
        <v>2671</v>
      </c>
      <c r="AV63">
        <v>3</v>
      </c>
      <c r="AW63" t="s">
        <v>2293</v>
      </c>
      <c r="AZ63" t="s">
        <v>2362</v>
      </c>
      <c r="BC63" t="s">
        <v>10</v>
      </c>
      <c r="BD63">
        <v>180</v>
      </c>
      <c r="BE63" t="s">
        <v>60</v>
      </c>
      <c r="BH63" t="s">
        <v>60</v>
      </c>
      <c r="BK63" t="s">
        <v>10</v>
      </c>
      <c r="BL63">
        <v>730</v>
      </c>
      <c r="BM63">
        <v>60</v>
      </c>
      <c r="BN63" t="s">
        <v>60</v>
      </c>
      <c r="BP63">
        <v>30</v>
      </c>
      <c r="BQ63" t="s">
        <v>61</v>
      </c>
      <c r="BR63">
        <v>44227</v>
      </c>
      <c r="BS63">
        <v>0.51232876712328768</v>
      </c>
      <c r="BT63">
        <v>44227</v>
      </c>
      <c r="BU63" t="s">
        <v>11</v>
      </c>
      <c r="BV63">
        <v>492711.59</v>
      </c>
      <c r="BW63">
        <v>32636.04</v>
      </c>
      <c r="BX63">
        <v>6.6237613773201476E-2</v>
      </c>
      <c r="BY63" t="s">
        <v>2332</v>
      </c>
      <c r="BZ63" t="b">
        <v>1</v>
      </c>
      <c r="CA63" t="b">
        <v>1</v>
      </c>
      <c r="CB63" t="b">
        <v>0</v>
      </c>
      <c r="CC63" t="b">
        <v>1</v>
      </c>
      <c r="CD63" t="b">
        <v>0</v>
      </c>
      <c r="CE63" t="b">
        <v>0</v>
      </c>
      <c r="CF63" t="b">
        <v>0</v>
      </c>
      <c r="CG63" t="b">
        <v>0</v>
      </c>
      <c r="CH63" t="b">
        <v>0</v>
      </c>
      <c r="CI63" t="b">
        <v>0</v>
      </c>
      <c r="CJ63" t="b">
        <v>0</v>
      </c>
      <c r="CK63" t="b">
        <v>0</v>
      </c>
      <c r="CL63" t="b">
        <v>0</v>
      </c>
      <c r="CM63" t="b">
        <v>0</v>
      </c>
      <c r="CN63" t="b">
        <v>0</v>
      </c>
      <c r="CO63" t="b">
        <v>0</v>
      </c>
      <c r="CP63" t="b">
        <v>0</v>
      </c>
      <c r="CQ63" t="b">
        <v>0</v>
      </c>
      <c r="CR63" t="b">
        <v>0</v>
      </c>
    </row>
    <row r="64" spans="1:96" x14ac:dyDescent="0.25">
      <c r="A64">
        <v>98</v>
      </c>
      <c r="B64" t="s">
        <v>839</v>
      </c>
      <c r="C64" t="s">
        <v>841</v>
      </c>
      <c r="D64" t="s">
        <v>181</v>
      </c>
      <c r="E64" t="s">
        <v>57</v>
      </c>
      <c r="F64" t="s">
        <v>840</v>
      </c>
      <c r="G64">
        <v>19702</v>
      </c>
      <c r="H64">
        <v>2</v>
      </c>
      <c r="I64" t="s">
        <v>122</v>
      </c>
      <c r="J64" t="s">
        <v>182</v>
      </c>
      <c r="K64">
        <v>3</v>
      </c>
      <c r="L64">
        <v>2158</v>
      </c>
      <c r="M64" t="s">
        <v>124</v>
      </c>
      <c r="N64" t="s">
        <v>2311</v>
      </c>
      <c r="O64">
        <v>2</v>
      </c>
      <c r="P64">
        <v>3</v>
      </c>
      <c r="Q64">
        <v>0.91666666666666652</v>
      </c>
      <c r="V64">
        <v>1267241</v>
      </c>
      <c r="W64">
        <v>887032</v>
      </c>
      <c r="X64">
        <v>175</v>
      </c>
      <c r="Y64">
        <v>5</v>
      </c>
      <c r="Z64">
        <v>13351</v>
      </c>
      <c r="AA64">
        <v>0.97142857142857142</v>
      </c>
      <c r="AB64">
        <v>4</v>
      </c>
      <c r="AC64" t="s">
        <v>3275</v>
      </c>
      <c r="AD64" t="s">
        <v>3276</v>
      </c>
      <c r="AE64">
        <v>0</v>
      </c>
      <c r="AG64">
        <v>43875</v>
      </c>
      <c r="AI64" t="s">
        <v>2289</v>
      </c>
      <c r="AL64" t="s">
        <v>2664</v>
      </c>
      <c r="AN64" t="s">
        <v>10</v>
      </c>
      <c r="AO64" t="s">
        <v>3277</v>
      </c>
      <c r="AP64" t="s">
        <v>800</v>
      </c>
      <c r="AQ64">
        <v>1.26</v>
      </c>
      <c r="AR64">
        <v>2</v>
      </c>
      <c r="AS64" t="s">
        <v>3264</v>
      </c>
      <c r="AT64" t="s">
        <v>2395</v>
      </c>
      <c r="AU64" t="s">
        <v>2396</v>
      </c>
      <c r="AV64">
        <v>4</v>
      </c>
      <c r="AZ64" t="s">
        <v>2362</v>
      </c>
      <c r="BC64" t="s">
        <v>10</v>
      </c>
      <c r="BD64">
        <v>180</v>
      </c>
      <c r="BE64" t="s">
        <v>60</v>
      </c>
      <c r="BH64" t="s">
        <v>60</v>
      </c>
      <c r="BK64" t="s">
        <v>10</v>
      </c>
      <c r="BM64">
        <v>60</v>
      </c>
      <c r="BN64" t="s">
        <v>60</v>
      </c>
      <c r="BQ64" t="s">
        <v>61</v>
      </c>
      <c r="BR64">
        <v>45322</v>
      </c>
      <c r="BS64">
        <v>3.5123287671232877</v>
      </c>
      <c r="BT64">
        <v>45322</v>
      </c>
      <c r="BU64" t="s">
        <v>11</v>
      </c>
      <c r="BV64">
        <v>946512.49</v>
      </c>
      <c r="BW64">
        <v>46448.7</v>
      </c>
      <c r="BX64">
        <v>4.9073520413872189E-2</v>
      </c>
      <c r="BY64" t="s">
        <v>2332</v>
      </c>
      <c r="BZ64" t="b">
        <v>1</v>
      </c>
      <c r="CA64" t="b">
        <v>1</v>
      </c>
      <c r="CB64" t="b">
        <v>0</v>
      </c>
      <c r="CC64" t="b">
        <v>0</v>
      </c>
      <c r="CD64" t="b">
        <v>1</v>
      </c>
      <c r="CE64" t="b">
        <v>0</v>
      </c>
      <c r="CF64" t="b">
        <v>0</v>
      </c>
      <c r="CG64" t="b">
        <v>0</v>
      </c>
      <c r="CH64" t="b">
        <v>0</v>
      </c>
      <c r="CI64" t="b">
        <v>0</v>
      </c>
      <c r="CJ64" t="b">
        <v>0</v>
      </c>
      <c r="CK64" t="b">
        <v>0</v>
      </c>
      <c r="CL64" t="b">
        <v>0</v>
      </c>
      <c r="CM64" t="b">
        <v>0</v>
      </c>
      <c r="CN64" t="b">
        <v>0</v>
      </c>
      <c r="CO64" t="b">
        <v>0</v>
      </c>
      <c r="CP64" t="b">
        <v>0</v>
      </c>
      <c r="CQ64" t="b">
        <v>0</v>
      </c>
      <c r="CR64" t="b">
        <v>1</v>
      </c>
    </row>
    <row r="65" spans="1:96" x14ac:dyDescent="0.25">
      <c r="A65">
        <v>99</v>
      </c>
      <c r="B65" t="s">
        <v>951</v>
      </c>
      <c r="C65" t="s">
        <v>953</v>
      </c>
      <c r="D65" t="s">
        <v>638</v>
      </c>
      <c r="E65" t="s">
        <v>57</v>
      </c>
      <c r="F65" t="s">
        <v>952</v>
      </c>
      <c r="G65">
        <v>98037</v>
      </c>
      <c r="H65">
        <v>2</v>
      </c>
      <c r="I65" t="s">
        <v>122</v>
      </c>
      <c r="J65" t="s">
        <v>171</v>
      </c>
      <c r="K65">
        <v>7</v>
      </c>
      <c r="L65">
        <v>1588</v>
      </c>
      <c r="M65" t="s">
        <v>124</v>
      </c>
      <c r="N65" t="s">
        <v>1988</v>
      </c>
      <c r="O65">
        <v>2</v>
      </c>
      <c r="P65">
        <v>2</v>
      </c>
      <c r="Q65">
        <v>0.75</v>
      </c>
      <c r="V65">
        <v>1323275</v>
      </c>
      <c r="W65">
        <v>1008517</v>
      </c>
      <c r="X65">
        <v>150</v>
      </c>
      <c r="Y65">
        <v>11</v>
      </c>
      <c r="Z65">
        <v>217422</v>
      </c>
      <c r="AA65">
        <v>0.92666666666666664</v>
      </c>
      <c r="AB65">
        <v>4</v>
      </c>
      <c r="AC65" t="s">
        <v>3133</v>
      </c>
      <c r="AD65" t="s">
        <v>3134</v>
      </c>
      <c r="AE65">
        <v>1</v>
      </c>
      <c r="AF65" t="s">
        <v>2567</v>
      </c>
      <c r="AG65">
        <v>43883</v>
      </c>
      <c r="AI65" t="s">
        <v>3135</v>
      </c>
      <c r="AL65" t="s">
        <v>2303</v>
      </c>
      <c r="AN65" t="s">
        <v>10</v>
      </c>
      <c r="AO65" t="s">
        <v>954</v>
      </c>
      <c r="AP65" t="s">
        <v>955</v>
      </c>
      <c r="AQ65">
        <v>0</v>
      </c>
      <c r="AR65">
        <v>3</v>
      </c>
      <c r="AS65" t="s">
        <v>3136</v>
      </c>
      <c r="AT65" t="s">
        <v>2748</v>
      </c>
      <c r="AU65" t="s">
        <v>2749</v>
      </c>
      <c r="AV65">
        <v>3</v>
      </c>
      <c r="AW65" t="s">
        <v>2293</v>
      </c>
      <c r="AZ65" t="s">
        <v>3</v>
      </c>
      <c r="BC65" t="s">
        <v>10</v>
      </c>
      <c r="BD65">
        <v>180</v>
      </c>
      <c r="BE65" t="s">
        <v>60</v>
      </c>
      <c r="BH65" t="s">
        <v>60</v>
      </c>
      <c r="BN65" t="s">
        <v>60</v>
      </c>
      <c r="BQ65" t="s">
        <v>61</v>
      </c>
      <c r="BR65">
        <v>44227</v>
      </c>
      <c r="BS65">
        <v>0.51232876712328768</v>
      </c>
      <c r="BT65">
        <v>44227</v>
      </c>
      <c r="BU65" t="s">
        <v>11</v>
      </c>
      <c r="BV65">
        <v>542282.73</v>
      </c>
      <c r="BW65">
        <v>-37816.69</v>
      </c>
      <c r="BX65">
        <v>-6.9736113484565515E-2</v>
      </c>
      <c r="BY65" t="s">
        <v>2332</v>
      </c>
      <c r="BZ65" t="b">
        <v>1</v>
      </c>
      <c r="CA65" t="b">
        <v>1</v>
      </c>
      <c r="CB65" t="b">
        <v>0</v>
      </c>
      <c r="CC65" t="b">
        <v>0</v>
      </c>
      <c r="CD65" t="b">
        <v>1</v>
      </c>
      <c r="CE65" t="b">
        <v>0</v>
      </c>
      <c r="CF65" t="b">
        <v>1</v>
      </c>
      <c r="CG65" t="b">
        <v>0</v>
      </c>
      <c r="CH65" t="b">
        <v>0</v>
      </c>
      <c r="CI65" t="b">
        <v>1</v>
      </c>
      <c r="CJ65" t="b">
        <v>0</v>
      </c>
      <c r="CK65" t="b">
        <v>0</v>
      </c>
      <c r="CL65" t="b">
        <v>0</v>
      </c>
      <c r="CM65" t="b">
        <v>0</v>
      </c>
      <c r="CN65" t="b">
        <v>0</v>
      </c>
      <c r="CO65" t="b">
        <v>0</v>
      </c>
      <c r="CP65" t="b">
        <v>0</v>
      </c>
      <c r="CQ65" t="b">
        <v>0</v>
      </c>
      <c r="CR65" t="b">
        <v>0</v>
      </c>
    </row>
    <row r="66" spans="1:96" x14ac:dyDescent="0.25">
      <c r="A66">
        <v>100</v>
      </c>
      <c r="B66" t="s">
        <v>1744</v>
      </c>
      <c r="C66" t="s">
        <v>1746</v>
      </c>
      <c r="D66" t="s">
        <v>163</v>
      </c>
      <c r="E66" t="s">
        <v>57</v>
      </c>
      <c r="F66" t="s">
        <v>1745</v>
      </c>
      <c r="G66">
        <v>7310</v>
      </c>
      <c r="H66">
        <v>1</v>
      </c>
      <c r="I66" t="s">
        <v>4027</v>
      </c>
      <c r="J66" t="s">
        <v>58</v>
      </c>
      <c r="K66">
        <v>8</v>
      </c>
      <c r="L66">
        <v>1185</v>
      </c>
      <c r="M66" t="s">
        <v>98</v>
      </c>
      <c r="N66" t="s">
        <v>1988</v>
      </c>
      <c r="O66">
        <v>3</v>
      </c>
      <c r="P66">
        <v>3</v>
      </c>
      <c r="Q66">
        <v>1</v>
      </c>
      <c r="V66">
        <v>1152599</v>
      </c>
      <c r="W66">
        <v>1325030</v>
      </c>
      <c r="X66">
        <v>121</v>
      </c>
      <c r="Y66" t="s">
        <v>61</v>
      </c>
      <c r="Z66">
        <v>15026</v>
      </c>
      <c r="AA66" t="e">
        <v>#VALUE!</v>
      </c>
      <c r="AB66">
        <v>8</v>
      </c>
      <c r="AC66" t="s">
        <v>61</v>
      </c>
      <c r="AD66" t="s">
        <v>3840</v>
      </c>
      <c r="AF66" t="s">
        <v>61</v>
      </c>
      <c r="AG66" t="s">
        <v>60</v>
      </c>
      <c r="AI66" t="s">
        <v>2289</v>
      </c>
      <c r="AL66" t="s">
        <v>2303</v>
      </c>
      <c r="AN66" t="s">
        <v>11</v>
      </c>
      <c r="AO66" t="s">
        <v>92</v>
      </c>
      <c r="AP66" t="s">
        <v>61</v>
      </c>
      <c r="AQ66" t="s">
        <v>61</v>
      </c>
      <c r="AR66" t="s">
        <v>61</v>
      </c>
      <c r="AV66">
        <v>8</v>
      </c>
      <c r="BE66" t="s">
        <v>60</v>
      </c>
      <c r="BH66" t="s">
        <v>60</v>
      </c>
      <c r="BN66" t="s">
        <v>60</v>
      </c>
      <c r="BQ66" t="s">
        <v>61</v>
      </c>
      <c r="BR66">
        <v>45016</v>
      </c>
      <c r="BS66">
        <v>2.6739726027397261</v>
      </c>
      <c r="BT66">
        <v>45016</v>
      </c>
      <c r="BU66" t="s">
        <v>11</v>
      </c>
      <c r="BV66">
        <v>524211.38</v>
      </c>
      <c r="BW66">
        <v>-25659.89</v>
      </c>
      <c r="BX66">
        <v>-4.8949509642465222E-2</v>
      </c>
      <c r="BY66" t="s">
        <v>2332</v>
      </c>
      <c r="BZ66" t="b">
        <v>1</v>
      </c>
      <c r="CA66" t="b">
        <v>1</v>
      </c>
      <c r="CB66" t="b">
        <v>0</v>
      </c>
      <c r="CC66" t="b">
        <v>1</v>
      </c>
      <c r="CD66" t="b">
        <v>0</v>
      </c>
      <c r="CE66" t="b">
        <v>0</v>
      </c>
      <c r="CF66" t="b">
        <v>0</v>
      </c>
      <c r="CG66" t="b">
        <v>0</v>
      </c>
      <c r="CH66" t="b">
        <v>0</v>
      </c>
      <c r="CI66" t="b">
        <v>0</v>
      </c>
      <c r="CJ66" t="b">
        <v>0</v>
      </c>
      <c r="CK66" t="b">
        <v>0</v>
      </c>
      <c r="CL66" t="b">
        <v>0</v>
      </c>
      <c r="CM66" t="b">
        <v>0</v>
      </c>
      <c r="CN66" t="b">
        <v>0</v>
      </c>
      <c r="CO66" t="b">
        <v>0</v>
      </c>
      <c r="CP66" t="b">
        <v>0</v>
      </c>
      <c r="CQ66" t="b">
        <v>0</v>
      </c>
      <c r="CR66" t="b">
        <v>0</v>
      </c>
    </row>
    <row r="67" spans="1:96" x14ac:dyDescent="0.25">
      <c r="A67">
        <v>107</v>
      </c>
      <c r="B67" t="s">
        <v>522</v>
      </c>
      <c r="C67" t="s">
        <v>524</v>
      </c>
      <c r="D67" t="s">
        <v>271</v>
      </c>
      <c r="E67" t="s">
        <v>72</v>
      </c>
      <c r="F67" t="s">
        <v>523</v>
      </c>
      <c r="G67">
        <v>60005</v>
      </c>
      <c r="H67" t="s">
        <v>2197</v>
      </c>
      <c r="I67" t="s">
        <v>61</v>
      </c>
      <c r="J67" t="s">
        <v>2197</v>
      </c>
      <c r="K67" t="s">
        <v>2197</v>
      </c>
      <c r="L67">
        <v>2338</v>
      </c>
      <c r="M67" t="s">
        <v>525</v>
      </c>
      <c r="N67" t="s">
        <v>61</v>
      </c>
      <c r="O67">
        <v>2</v>
      </c>
      <c r="P67">
        <v>2</v>
      </c>
      <c r="Q67">
        <v>0.75</v>
      </c>
      <c r="V67" t="s">
        <v>61</v>
      </c>
      <c r="W67" t="s">
        <v>61</v>
      </c>
      <c r="X67">
        <v>26</v>
      </c>
      <c r="Y67">
        <v>3</v>
      </c>
      <c r="Z67" t="s">
        <v>61</v>
      </c>
      <c r="AA67">
        <v>0.88461538461538458</v>
      </c>
      <c r="AB67">
        <v>1</v>
      </c>
      <c r="AC67" t="s">
        <v>3444</v>
      </c>
      <c r="AD67" t="s">
        <v>61</v>
      </c>
      <c r="AE67">
        <v>0</v>
      </c>
      <c r="AG67" t="s">
        <v>2213</v>
      </c>
      <c r="AI67" t="s">
        <v>3445</v>
      </c>
      <c r="AL67" t="s">
        <v>2303</v>
      </c>
      <c r="AN67" t="s">
        <v>10</v>
      </c>
      <c r="AO67" t="s">
        <v>526</v>
      </c>
      <c r="AP67" t="s">
        <v>527</v>
      </c>
      <c r="AQ67" t="s">
        <v>61</v>
      </c>
      <c r="AV67">
        <v>1</v>
      </c>
      <c r="AW67" t="s">
        <v>2514</v>
      </c>
      <c r="AX67" t="s">
        <v>2343</v>
      </c>
      <c r="BE67" t="s">
        <v>60</v>
      </c>
      <c r="BH67" t="s">
        <v>60</v>
      </c>
      <c r="BN67" t="s">
        <v>60</v>
      </c>
      <c r="BQ67" t="s">
        <v>61</v>
      </c>
      <c r="BR67">
        <v>43861</v>
      </c>
      <c r="BS67">
        <v>-0.49041095890410957</v>
      </c>
      <c r="BT67">
        <v>43861</v>
      </c>
      <c r="BU67" t="s">
        <v>11</v>
      </c>
      <c r="BV67" t="s">
        <v>60</v>
      </c>
      <c r="BW67" t="s">
        <v>60</v>
      </c>
      <c r="BX67" t="e">
        <v>#VALUE!</v>
      </c>
      <c r="BY67" t="s">
        <v>2197</v>
      </c>
      <c r="BZ67" t="b">
        <v>0</v>
      </c>
      <c r="CA67" t="b">
        <v>0</v>
      </c>
      <c r="CB67" t="b">
        <v>0</v>
      </c>
      <c r="CC67" t="b">
        <v>0</v>
      </c>
      <c r="CD67" t="b">
        <v>0</v>
      </c>
      <c r="CE67" t="b">
        <v>0</v>
      </c>
      <c r="CF67" t="b">
        <v>0</v>
      </c>
      <c r="CG67" t="b">
        <v>0</v>
      </c>
      <c r="CH67" t="b">
        <v>0</v>
      </c>
      <c r="CI67" t="b">
        <v>0</v>
      </c>
      <c r="CJ67" t="b">
        <v>0</v>
      </c>
      <c r="CK67" t="b">
        <v>0</v>
      </c>
      <c r="CL67" t="b">
        <v>0</v>
      </c>
      <c r="CM67" t="b">
        <v>0</v>
      </c>
      <c r="CN67" t="b">
        <v>0</v>
      </c>
      <c r="CO67" t="b">
        <v>0</v>
      </c>
      <c r="CP67" t="b">
        <v>0</v>
      </c>
      <c r="CQ67" t="b">
        <v>0</v>
      </c>
      <c r="CR67" t="b">
        <v>0</v>
      </c>
    </row>
    <row r="68" spans="1:96" x14ac:dyDescent="0.25">
      <c r="A68">
        <v>101</v>
      </c>
      <c r="B68" t="s">
        <v>1909</v>
      </c>
      <c r="C68" t="s">
        <v>1882</v>
      </c>
      <c r="D68" t="s">
        <v>214</v>
      </c>
      <c r="E68" t="s">
        <v>57</v>
      </c>
      <c r="F68" t="s">
        <v>1910</v>
      </c>
      <c r="G68">
        <v>45236</v>
      </c>
      <c r="H68">
        <v>2</v>
      </c>
      <c r="I68" t="s">
        <v>122</v>
      </c>
      <c r="J68" t="s">
        <v>215</v>
      </c>
      <c r="K68">
        <v>16</v>
      </c>
      <c r="L68">
        <v>1969</v>
      </c>
      <c r="M68" t="s">
        <v>124</v>
      </c>
      <c r="N68" t="s">
        <v>2311</v>
      </c>
      <c r="O68">
        <v>2</v>
      </c>
      <c r="P68">
        <v>3</v>
      </c>
      <c r="Q68">
        <v>0.91666666666666652</v>
      </c>
      <c r="V68">
        <v>1161540</v>
      </c>
      <c r="W68">
        <v>1281127</v>
      </c>
      <c r="X68">
        <v>160</v>
      </c>
      <c r="Y68">
        <v>7</v>
      </c>
      <c r="Z68">
        <v>32300</v>
      </c>
      <c r="AA68">
        <v>0.95625000000000004</v>
      </c>
      <c r="AB68">
        <v>3</v>
      </c>
      <c r="AC68" t="s">
        <v>3401</v>
      </c>
      <c r="AD68" t="s">
        <v>3402</v>
      </c>
      <c r="AE68">
        <v>0</v>
      </c>
      <c r="AG68">
        <v>43878</v>
      </c>
      <c r="AH68">
        <v>43973</v>
      </c>
      <c r="AI68" t="s">
        <v>2289</v>
      </c>
      <c r="AJ68">
        <v>43983</v>
      </c>
      <c r="AK68" t="s">
        <v>3954</v>
      </c>
      <c r="AL68" t="s">
        <v>4035</v>
      </c>
      <c r="AM68">
        <v>44006</v>
      </c>
      <c r="AN68" t="s">
        <v>10</v>
      </c>
      <c r="AO68" t="s">
        <v>1911</v>
      </c>
      <c r="AP68" t="s">
        <v>3403</v>
      </c>
      <c r="AQ68">
        <v>1.26</v>
      </c>
      <c r="AR68">
        <v>2</v>
      </c>
      <c r="AS68" t="s">
        <v>3404</v>
      </c>
      <c r="AT68" t="s">
        <v>2395</v>
      </c>
      <c r="AU68" t="s">
        <v>2396</v>
      </c>
      <c r="AV68">
        <v>3</v>
      </c>
      <c r="AZ68" t="s">
        <v>2362</v>
      </c>
      <c r="BC68" t="s">
        <v>10</v>
      </c>
      <c r="BD68">
        <v>180</v>
      </c>
      <c r="BE68" t="s">
        <v>60</v>
      </c>
      <c r="BH68" t="s">
        <v>60</v>
      </c>
      <c r="BJ68">
        <v>0.5</v>
      </c>
      <c r="BK68" t="s">
        <v>10</v>
      </c>
      <c r="BL68">
        <v>910</v>
      </c>
      <c r="BM68">
        <v>60</v>
      </c>
      <c r="BN68" t="s">
        <v>60</v>
      </c>
      <c r="BQ68" t="s">
        <v>61</v>
      </c>
      <c r="BR68">
        <v>45412</v>
      </c>
      <c r="BS68">
        <v>3.7589041095890412</v>
      </c>
      <c r="BT68">
        <v>45412</v>
      </c>
      <c r="BU68" t="s">
        <v>11</v>
      </c>
      <c r="BV68">
        <v>616755.16</v>
      </c>
      <c r="BW68">
        <v>30393.71</v>
      </c>
      <c r="BX68">
        <v>4.9280025480451593E-2</v>
      </c>
      <c r="BY68" t="s">
        <v>2286</v>
      </c>
      <c r="BZ68" t="b">
        <v>1</v>
      </c>
      <c r="CA68" t="b">
        <v>0</v>
      </c>
      <c r="CB68" t="b">
        <v>0</v>
      </c>
      <c r="CC68" t="b">
        <v>0</v>
      </c>
      <c r="CD68" t="b">
        <v>1</v>
      </c>
      <c r="CE68" t="b">
        <v>0</v>
      </c>
      <c r="CF68" t="b">
        <v>0</v>
      </c>
      <c r="CG68" t="b">
        <v>1</v>
      </c>
      <c r="CH68" t="b">
        <v>0</v>
      </c>
      <c r="CI68" t="b">
        <v>0</v>
      </c>
      <c r="CJ68" t="b">
        <v>0</v>
      </c>
      <c r="CK68" t="b">
        <v>0</v>
      </c>
      <c r="CL68" t="b">
        <v>0</v>
      </c>
      <c r="CM68" t="b">
        <v>0</v>
      </c>
      <c r="CN68" t="b">
        <v>0</v>
      </c>
      <c r="CO68" t="b">
        <v>0</v>
      </c>
      <c r="CP68" t="b">
        <v>0</v>
      </c>
      <c r="CQ68" t="b">
        <v>0</v>
      </c>
      <c r="CR68" t="b">
        <v>0</v>
      </c>
    </row>
    <row r="69" spans="1:96" x14ac:dyDescent="0.25">
      <c r="A69">
        <v>102</v>
      </c>
      <c r="B69" t="s">
        <v>956</v>
      </c>
      <c r="C69" t="s">
        <v>958</v>
      </c>
      <c r="D69" t="s">
        <v>163</v>
      </c>
      <c r="E69" t="s">
        <v>57</v>
      </c>
      <c r="F69" t="s">
        <v>957</v>
      </c>
      <c r="G69">
        <v>8096</v>
      </c>
      <c r="H69">
        <v>1</v>
      </c>
      <c r="I69" t="s">
        <v>4027</v>
      </c>
      <c r="J69" t="s">
        <v>58</v>
      </c>
      <c r="K69">
        <v>8</v>
      </c>
      <c r="L69">
        <v>1481</v>
      </c>
      <c r="M69" t="s">
        <v>647</v>
      </c>
      <c r="N69" t="s">
        <v>2311</v>
      </c>
      <c r="O69">
        <v>2</v>
      </c>
      <c r="P69">
        <v>3</v>
      </c>
      <c r="Q69">
        <v>0.91666666666666652</v>
      </c>
      <c r="V69">
        <v>1128925</v>
      </c>
      <c r="W69">
        <v>1081874</v>
      </c>
      <c r="X69">
        <v>113</v>
      </c>
      <c r="Y69" t="s">
        <v>61</v>
      </c>
      <c r="Z69">
        <v>21582</v>
      </c>
      <c r="AA69" t="e">
        <v>#VALUE!</v>
      </c>
      <c r="AB69">
        <v>4</v>
      </c>
      <c r="AC69" t="s">
        <v>61</v>
      </c>
      <c r="AD69" t="s">
        <v>3841</v>
      </c>
      <c r="AF69" t="s">
        <v>61</v>
      </c>
      <c r="AG69" t="s">
        <v>60</v>
      </c>
      <c r="AI69" t="s">
        <v>2289</v>
      </c>
      <c r="AL69" t="s">
        <v>2303</v>
      </c>
      <c r="AN69" t="s">
        <v>11</v>
      </c>
      <c r="AO69" t="s">
        <v>92</v>
      </c>
      <c r="AP69" t="s">
        <v>61</v>
      </c>
      <c r="AQ69" t="s">
        <v>61</v>
      </c>
      <c r="AR69" t="s">
        <v>61</v>
      </c>
      <c r="AV69">
        <v>4</v>
      </c>
      <c r="BE69" t="s">
        <v>60</v>
      </c>
      <c r="BH69" t="s">
        <v>60</v>
      </c>
      <c r="BN69" t="s">
        <v>60</v>
      </c>
      <c r="BQ69" t="s">
        <v>61</v>
      </c>
      <c r="BR69">
        <v>44227</v>
      </c>
      <c r="BS69">
        <v>0.51232876712328768</v>
      </c>
      <c r="BT69">
        <v>44227</v>
      </c>
      <c r="BU69" t="s">
        <v>11</v>
      </c>
      <c r="BV69">
        <v>728707.01</v>
      </c>
      <c r="BW69">
        <v>53247.66</v>
      </c>
      <c r="BX69">
        <v>7.3071425510233531E-2</v>
      </c>
      <c r="BY69" t="s">
        <v>2332</v>
      </c>
      <c r="BZ69" t="b">
        <v>1</v>
      </c>
      <c r="CA69" t="b">
        <v>1</v>
      </c>
      <c r="CB69" t="b">
        <v>0</v>
      </c>
      <c r="CC69" t="b">
        <v>1</v>
      </c>
      <c r="CD69" t="b">
        <v>0</v>
      </c>
      <c r="CE69" t="b">
        <v>0</v>
      </c>
      <c r="CF69" t="b">
        <v>0</v>
      </c>
      <c r="CG69" t="b">
        <v>0</v>
      </c>
      <c r="CH69" t="b">
        <v>0</v>
      </c>
      <c r="CI69" t="b">
        <v>0</v>
      </c>
      <c r="CJ69" t="b">
        <v>0</v>
      </c>
      <c r="CK69" t="b">
        <v>0</v>
      </c>
      <c r="CL69" t="b">
        <v>0</v>
      </c>
      <c r="CM69" t="b">
        <v>0</v>
      </c>
      <c r="CN69" t="b">
        <v>0</v>
      </c>
      <c r="CO69" t="b">
        <v>0</v>
      </c>
      <c r="CP69" t="b">
        <v>0</v>
      </c>
      <c r="CQ69" t="b">
        <v>0</v>
      </c>
      <c r="CR69" t="b">
        <v>0</v>
      </c>
    </row>
    <row r="70" spans="1:96" x14ac:dyDescent="0.25">
      <c r="A70">
        <v>103</v>
      </c>
      <c r="B70" t="s">
        <v>288</v>
      </c>
      <c r="C70" t="s">
        <v>290</v>
      </c>
      <c r="D70" t="s">
        <v>83</v>
      </c>
      <c r="E70" t="s">
        <v>57</v>
      </c>
      <c r="F70" t="s">
        <v>289</v>
      </c>
      <c r="G70">
        <v>2184</v>
      </c>
      <c r="H70">
        <v>1</v>
      </c>
      <c r="I70" t="s">
        <v>4027</v>
      </c>
      <c r="J70" t="s">
        <v>84</v>
      </c>
      <c r="K70">
        <v>1</v>
      </c>
      <c r="L70">
        <v>1494</v>
      </c>
      <c r="M70" t="s">
        <v>98</v>
      </c>
      <c r="N70" t="s">
        <v>2311</v>
      </c>
      <c r="O70">
        <v>2</v>
      </c>
      <c r="P70">
        <v>3</v>
      </c>
      <c r="Q70">
        <v>0.91666666666666652</v>
      </c>
      <c r="V70">
        <v>1586446</v>
      </c>
      <c r="W70">
        <v>1300647</v>
      </c>
      <c r="X70">
        <v>183</v>
      </c>
      <c r="Y70" t="s">
        <v>61</v>
      </c>
      <c r="Z70">
        <v>62021</v>
      </c>
      <c r="AA70" t="e">
        <v>#VALUE!</v>
      </c>
      <c r="AB70">
        <v>7</v>
      </c>
      <c r="AC70" t="s">
        <v>61</v>
      </c>
      <c r="AD70" t="s">
        <v>3801</v>
      </c>
      <c r="AF70" t="s">
        <v>61</v>
      </c>
      <c r="AG70" t="s">
        <v>60</v>
      </c>
      <c r="AI70" t="s">
        <v>2289</v>
      </c>
      <c r="AL70" t="s">
        <v>2303</v>
      </c>
      <c r="AN70" t="s">
        <v>11</v>
      </c>
      <c r="AO70" t="s">
        <v>92</v>
      </c>
      <c r="AP70" t="s">
        <v>61</v>
      </c>
      <c r="AQ70" t="s">
        <v>61</v>
      </c>
      <c r="AR70" t="s">
        <v>61</v>
      </c>
      <c r="AV70">
        <v>7</v>
      </c>
      <c r="BE70" t="s">
        <v>60</v>
      </c>
      <c r="BH70" t="s">
        <v>60</v>
      </c>
      <c r="BN70" t="s">
        <v>60</v>
      </c>
      <c r="BQ70" t="s">
        <v>61</v>
      </c>
      <c r="BR70">
        <v>43861</v>
      </c>
      <c r="BS70">
        <v>-0.49041095890410957</v>
      </c>
      <c r="BT70">
        <v>43861</v>
      </c>
      <c r="BU70" t="s">
        <v>11</v>
      </c>
      <c r="BV70">
        <v>1055172.17</v>
      </c>
      <c r="BW70">
        <v>60890.13</v>
      </c>
      <c r="BX70">
        <v>5.7706345685747194E-2</v>
      </c>
      <c r="BY70" t="s">
        <v>2332</v>
      </c>
      <c r="BZ70" t="b">
        <v>1</v>
      </c>
      <c r="CA70" t="b">
        <v>0</v>
      </c>
      <c r="CB70" t="b">
        <v>1</v>
      </c>
      <c r="CC70" t="b">
        <v>1</v>
      </c>
      <c r="CD70" t="b">
        <v>1</v>
      </c>
      <c r="CE70" t="b">
        <v>0</v>
      </c>
      <c r="CF70" t="b">
        <v>0</v>
      </c>
      <c r="CG70" t="b">
        <v>0</v>
      </c>
      <c r="CH70" t="b">
        <v>0</v>
      </c>
      <c r="CI70" t="b">
        <v>1</v>
      </c>
      <c r="CJ70" t="b">
        <v>0</v>
      </c>
      <c r="CK70" t="b">
        <v>0</v>
      </c>
      <c r="CL70" t="b">
        <v>0</v>
      </c>
      <c r="CM70" t="b">
        <v>0</v>
      </c>
      <c r="CN70" t="b">
        <v>0</v>
      </c>
      <c r="CO70" t="b">
        <v>0</v>
      </c>
      <c r="CP70" t="b">
        <v>0</v>
      </c>
      <c r="CQ70" t="b">
        <v>0</v>
      </c>
      <c r="CR70" t="b">
        <v>0</v>
      </c>
    </row>
    <row r="71" spans="1:96" x14ac:dyDescent="0.25">
      <c r="A71">
        <v>106</v>
      </c>
      <c r="B71" t="s">
        <v>451</v>
      </c>
      <c r="C71" t="s">
        <v>452</v>
      </c>
      <c r="D71" t="s">
        <v>56</v>
      </c>
      <c r="E71" t="s">
        <v>72</v>
      </c>
      <c r="F71" t="s">
        <v>3812</v>
      </c>
      <c r="G71">
        <v>11360</v>
      </c>
      <c r="H71" t="s">
        <v>2197</v>
      </c>
      <c r="I71" t="s">
        <v>61</v>
      </c>
      <c r="J71" t="s">
        <v>2197</v>
      </c>
      <c r="K71" t="s">
        <v>2197</v>
      </c>
      <c r="L71">
        <v>1350</v>
      </c>
      <c r="M71" t="s">
        <v>453</v>
      </c>
      <c r="N71" t="s">
        <v>61</v>
      </c>
      <c r="O71">
        <v>2</v>
      </c>
      <c r="P71">
        <v>3</v>
      </c>
      <c r="Q71">
        <v>0.91666666666666652</v>
      </c>
      <c r="V71" t="s">
        <v>61</v>
      </c>
      <c r="W71" t="s">
        <v>61</v>
      </c>
      <c r="X71" t="s">
        <v>61</v>
      </c>
      <c r="Y71">
        <v>3</v>
      </c>
      <c r="Z71" t="s">
        <v>61</v>
      </c>
      <c r="AA71" t="e">
        <v>#VALUE!</v>
      </c>
      <c r="AC71" t="s">
        <v>61</v>
      </c>
      <c r="AD71" t="s">
        <v>61</v>
      </c>
      <c r="AF71" t="s">
        <v>61</v>
      </c>
      <c r="AG71" t="s">
        <v>60</v>
      </c>
      <c r="AI71" t="s">
        <v>3813</v>
      </c>
      <c r="AL71" t="s">
        <v>2303</v>
      </c>
      <c r="AN71" t="s">
        <v>11</v>
      </c>
      <c r="AO71" t="s">
        <v>92</v>
      </c>
      <c r="AP71" t="s">
        <v>61</v>
      </c>
      <c r="AQ71" t="s">
        <v>61</v>
      </c>
      <c r="AR71" t="s">
        <v>61</v>
      </c>
      <c r="AV71">
        <v>0</v>
      </c>
      <c r="BE71" t="s">
        <v>60</v>
      </c>
      <c r="BH71" t="s">
        <v>60</v>
      </c>
      <c r="BN71" t="s">
        <v>60</v>
      </c>
      <c r="BQ71" t="s">
        <v>61</v>
      </c>
      <c r="BR71">
        <v>43769</v>
      </c>
      <c r="BS71">
        <v>-0.74246575342465748</v>
      </c>
      <c r="BT71">
        <v>43769</v>
      </c>
      <c r="BU71" t="s">
        <v>11</v>
      </c>
      <c r="BV71" t="s">
        <v>60</v>
      </c>
      <c r="BW71" t="s">
        <v>60</v>
      </c>
      <c r="BX71" t="e">
        <v>#VALUE!</v>
      </c>
      <c r="BY71" t="s">
        <v>2197</v>
      </c>
      <c r="BZ71" t="b">
        <v>0</v>
      </c>
      <c r="CA71" t="b">
        <v>0</v>
      </c>
      <c r="CB71" t="b">
        <v>0</v>
      </c>
      <c r="CC71" t="b">
        <v>0</v>
      </c>
      <c r="CD71" t="b">
        <v>0</v>
      </c>
      <c r="CE71" t="b">
        <v>0</v>
      </c>
      <c r="CF71" t="b">
        <v>0</v>
      </c>
      <c r="CG71" t="b">
        <v>0</v>
      </c>
      <c r="CH71" t="b">
        <v>0</v>
      </c>
      <c r="CI71" t="b">
        <v>0</v>
      </c>
      <c r="CJ71" t="b">
        <v>0</v>
      </c>
      <c r="CK71" t="b">
        <v>0</v>
      </c>
      <c r="CL71" t="b">
        <v>0</v>
      </c>
      <c r="CM71" t="b">
        <v>0</v>
      </c>
      <c r="CN71" t="b">
        <v>0</v>
      </c>
      <c r="CO71" t="b">
        <v>0</v>
      </c>
      <c r="CP71" t="b">
        <v>0</v>
      </c>
      <c r="CQ71" t="b">
        <v>0</v>
      </c>
      <c r="CR71" t="b">
        <v>0</v>
      </c>
    </row>
    <row r="72" spans="1:96" x14ac:dyDescent="0.25">
      <c r="A72">
        <v>104</v>
      </c>
      <c r="B72" t="s">
        <v>291</v>
      </c>
      <c r="C72" t="s">
        <v>293</v>
      </c>
      <c r="D72" t="s">
        <v>294</v>
      </c>
      <c r="E72" t="s">
        <v>57</v>
      </c>
      <c r="F72" t="s">
        <v>292</v>
      </c>
      <c r="G72">
        <v>46250</v>
      </c>
      <c r="H72">
        <v>2</v>
      </c>
      <c r="I72" t="s">
        <v>122</v>
      </c>
      <c r="J72" t="s">
        <v>215</v>
      </c>
      <c r="K72">
        <v>16</v>
      </c>
      <c r="L72">
        <v>1800</v>
      </c>
      <c r="M72" t="s">
        <v>98</v>
      </c>
      <c r="N72" t="s">
        <v>2296</v>
      </c>
      <c r="O72">
        <v>2</v>
      </c>
      <c r="P72">
        <v>3</v>
      </c>
      <c r="Q72">
        <v>0.91666666666666652</v>
      </c>
      <c r="V72">
        <v>1381812</v>
      </c>
      <c r="W72">
        <v>1056819</v>
      </c>
      <c r="X72">
        <v>115</v>
      </c>
      <c r="Y72" t="s">
        <v>61</v>
      </c>
      <c r="Z72">
        <v>168439</v>
      </c>
      <c r="AA72" t="e">
        <v>#VALUE!</v>
      </c>
      <c r="AB72">
        <v>8</v>
      </c>
      <c r="AC72" t="s">
        <v>61</v>
      </c>
      <c r="AD72" t="s">
        <v>61</v>
      </c>
      <c r="AF72" t="s">
        <v>61</v>
      </c>
      <c r="AG72" t="s">
        <v>60</v>
      </c>
      <c r="AI72" t="s">
        <v>2289</v>
      </c>
      <c r="AL72" t="s">
        <v>3806</v>
      </c>
      <c r="AN72" t="s">
        <v>11</v>
      </c>
      <c r="AO72" t="s">
        <v>92</v>
      </c>
      <c r="AP72" t="s">
        <v>61</v>
      </c>
      <c r="AQ72" t="s">
        <v>61</v>
      </c>
      <c r="AR72" t="s">
        <v>61</v>
      </c>
      <c r="AV72">
        <v>8</v>
      </c>
      <c r="BE72" t="s">
        <v>60</v>
      </c>
      <c r="BH72" t="s">
        <v>60</v>
      </c>
      <c r="BN72" t="s">
        <v>60</v>
      </c>
      <c r="BQ72" t="s">
        <v>61</v>
      </c>
      <c r="BR72">
        <v>43861</v>
      </c>
      <c r="BS72">
        <v>-0.49041095890410957</v>
      </c>
      <c r="BT72">
        <v>43861</v>
      </c>
      <c r="BU72" t="s">
        <v>11</v>
      </c>
      <c r="BV72">
        <v>454723.1</v>
      </c>
      <c r="BW72">
        <v>-61926.61</v>
      </c>
      <c r="BX72">
        <v>-0.13618531805399814</v>
      </c>
      <c r="BY72" t="s">
        <v>2332</v>
      </c>
      <c r="BZ72" t="b">
        <v>0</v>
      </c>
      <c r="CA72" t="b">
        <v>0</v>
      </c>
      <c r="CB72" t="b">
        <v>0</v>
      </c>
      <c r="CC72" t="b">
        <v>0</v>
      </c>
      <c r="CD72" t="b">
        <v>0</v>
      </c>
      <c r="CE72" t="b">
        <v>0</v>
      </c>
      <c r="CF72" t="b">
        <v>0</v>
      </c>
      <c r="CG72" t="b">
        <v>0</v>
      </c>
      <c r="CH72" t="b">
        <v>0</v>
      </c>
      <c r="CI72" t="b">
        <v>0</v>
      </c>
      <c r="CJ72" t="b">
        <v>0</v>
      </c>
      <c r="CK72" t="b">
        <v>0</v>
      </c>
      <c r="CL72" t="b">
        <v>0</v>
      </c>
      <c r="CM72" t="b">
        <v>0</v>
      </c>
      <c r="CN72" t="b">
        <v>0</v>
      </c>
      <c r="CO72" t="b">
        <v>0</v>
      </c>
      <c r="CP72" t="b">
        <v>0</v>
      </c>
      <c r="CQ72" t="b">
        <v>0</v>
      </c>
      <c r="CR72" t="b">
        <v>0</v>
      </c>
    </row>
    <row r="73" spans="1:96" x14ac:dyDescent="0.25">
      <c r="A73">
        <v>109</v>
      </c>
      <c r="B73" t="s">
        <v>1621</v>
      </c>
      <c r="C73" t="s">
        <v>1623</v>
      </c>
      <c r="D73" t="s">
        <v>409</v>
      </c>
      <c r="E73" t="s">
        <v>57</v>
      </c>
      <c r="F73" t="s">
        <v>1622</v>
      </c>
      <c r="G73">
        <v>27612</v>
      </c>
      <c r="H73">
        <v>2</v>
      </c>
      <c r="I73" t="s">
        <v>122</v>
      </c>
      <c r="J73" t="s">
        <v>250</v>
      </c>
      <c r="K73">
        <v>6</v>
      </c>
      <c r="L73">
        <v>2180</v>
      </c>
      <c r="M73" t="s">
        <v>1624</v>
      </c>
      <c r="N73" t="s">
        <v>1988</v>
      </c>
      <c r="O73">
        <v>0</v>
      </c>
      <c r="P73">
        <v>0</v>
      </c>
      <c r="Q73" t="s">
        <v>60</v>
      </c>
      <c r="V73">
        <v>1358000</v>
      </c>
      <c r="W73">
        <v>1156526</v>
      </c>
      <c r="X73">
        <v>174</v>
      </c>
      <c r="Y73" t="s">
        <v>61</v>
      </c>
      <c r="Z73">
        <v>165071</v>
      </c>
      <c r="AA73" t="e">
        <v>#VALUE!</v>
      </c>
      <c r="AB73">
        <v>6</v>
      </c>
      <c r="AC73" t="s">
        <v>61</v>
      </c>
      <c r="AD73" t="s">
        <v>3842</v>
      </c>
      <c r="AF73" t="s">
        <v>61</v>
      </c>
      <c r="AG73" t="s">
        <v>60</v>
      </c>
      <c r="AI73" t="s">
        <v>2289</v>
      </c>
      <c r="AL73" t="s">
        <v>3843</v>
      </c>
      <c r="AN73" t="s">
        <v>11</v>
      </c>
      <c r="AO73" t="s">
        <v>92</v>
      </c>
      <c r="AP73" t="s">
        <v>61</v>
      </c>
      <c r="AQ73" t="s">
        <v>61</v>
      </c>
      <c r="AR73" t="s">
        <v>61</v>
      </c>
      <c r="AV73">
        <v>6</v>
      </c>
      <c r="BE73" t="s">
        <v>60</v>
      </c>
      <c r="BH73" t="s">
        <v>60</v>
      </c>
      <c r="BN73" t="s">
        <v>60</v>
      </c>
      <c r="BQ73" t="s">
        <v>61</v>
      </c>
      <c r="BR73">
        <v>44957</v>
      </c>
      <c r="BS73">
        <v>2.5123287671232877</v>
      </c>
      <c r="BT73">
        <v>44957</v>
      </c>
      <c r="BU73" t="s">
        <v>11</v>
      </c>
      <c r="BV73">
        <v>562035.39</v>
      </c>
      <c r="BW73">
        <v>-91579.6</v>
      </c>
      <c r="BX73">
        <v>-0.16294276415583012</v>
      </c>
      <c r="BY73" t="s">
        <v>2332</v>
      </c>
      <c r="BZ73" t="b">
        <v>1</v>
      </c>
      <c r="CA73" t="b">
        <v>0</v>
      </c>
      <c r="CB73" t="b">
        <v>0</v>
      </c>
      <c r="CC73" t="b">
        <v>1</v>
      </c>
      <c r="CD73" t="b">
        <v>0</v>
      </c>
      <c r="CE73" t="b">
        <v>0</v>
      </c>
      <c r="CF73" t="b">
        <v>0</v>
      </c>
      <c r="CG73" t="b">
        <v>0</v>
      </c>
      <c r="CH73" t="b">
        <v>0</v>
      </c>
      <c r="CI73" t="b">
        <v>0</v>
      </c>
      <c r="CJ73" t="b">
        <v>1</v>
      </c>
      <c r="CK73" t="b">
        <v>0</v>
      </c>
      <c r="CL73" t="b">
        <v>0</v>
      </c>
      <c r="CM73" t="b">
        <v>0</v>
      </c>
      <c r="CN73" t="b">
        <v>0</v>
      </c>
      <c r="CO73" t="b">
        <v>0</v>
      </c>
      <c r="CP73" t="b">
        <v>0</v>
      </c>
      <c r="CQ73" t="b">
        <v>0</v>
      </c>
      <c r="CR73" t="b">
        <v>0</v>
      </c>
    </row>
    <row r="74" spans="1:96" x14ac:dyDescent="0.25">
      <c r="A74">
        <v>111</v>
      </c>
      <c r="B74" t="s">
        <v>660</v>
      </c>
      <c r="C74" t="s">
        <v>662</v>
      </c>
      <c r="D74" t="s">
        <v>409</v>
      </c>
      <c r="E74" t="s">
        <v>57</v>
      </c>
      <c r="F74" t="s">
        <v>661</v>
      </c>
      <c r="G74">
        <v>28134</v>
      </c>
      <c r="H74">
        <v>2</v>
      </c>
      <c r="I74" t="s">
        <v>122</v>
      </c>
      <c r="J74" t="s">
        <v>250</v>
      </c>
      <c r="K74">
        <v>6</v>
      </c>
      <c r="L74">
        <v>1577</v>
      </c>
      <c r="M74" t="s">
        <v>124</v>
      </c>
      <c r="N74" t="s">
        <v>1988</v>
      </c>
      <c r="O74">
        <v>2</v>
      </c>
      <c r="P74">
        <v>3</v>
      </c>
      <c r="Q74">
        <v>0.91666666666666652</v>
      </c>
      <c r="V74">
        <v>1159861</v>
      </c>
      <c r="W74">
        <v>1228165</v>
      </c>
      <c r="X74">
        <v>116</v>
      </c>
      <c r="Y74" t="s">
        <v>61</v>
      </c>
      <c r="Z74">
        <v>179492</v>
      </c>
      <c r="AA74" t="e">
        <v>#VALUE!</v>
      </c>
      <c r="AB74">
        <v>8</v>
      </c>
      <c r="AC74" t="s">
        <v>61</v>
      </c>
      <c r="AD74" t="s">
        <v>3876</v>
      </c>
      <c r="AF74" t="s">
        <v>61</v>
      </c>
      <c r="AG74" t="s">
        <v>60</v>
      </c>
      <c r="AI74" t="s">
        <v>2289</v>
      </c>
      <c r="AL74" t="s">
        <v>2303</v>
      </c>
      <c r="AN74" t="s">
        <v>11</v>
      </c>
      <c r="AO74" t="s">
        <v>92</v>
      </c>
      <c r="AP74" t="s">
        <v>61</v>
      </c>
      <c r="AQ74" t="s">
        <v>61</v>
      </c>
      <c r="AR74" t="s">
        <v>61</v>
      </c>
      <c r="AV74">
        <v>8</v>
      </c>
      <c r="BE74" t="s">
        <v>60</v>
      </c>
      <c r="BH74" t="s">
        <v>60</v>
      </c>
      <c r="BN74" t="s">
        <v>60</v>
      </c>
      <c r="BQ74" t="s">
        <v>61</v>
      </c>
      <c r="BR74">
        <v>44227</v>
      </c>
      <c r="BS74">
        <v>0.51232876712328768</v>
      </c>
      <c r="BT74">
        <v>44227</v>
      </c>
      <c r="BU74" t="s">
        <v>11</v>
      </c>
      <c r="BV74">
        <v>465301.87</v>
      </c>
      <c r="BW74">
        <v>-21941.47</v>
      </c>
      <c r="BX74">
        <v>-4.7155344550839653E-2</v>
      </c>
      <c r="BY74" t="s">
        <v>2332</v>
      </c>
      <c r="BZ74" t="b">
        <v>0</v>
      </c>
      <c r="CA74" t="b">
        <v>1</v>
      </c>
      <c r="CB74" t="b">
        <v>0</v>
      </c>
      <c r="CC74" t="b">
        <v>1</v>
      </c>
      <c r="CD74" t="b">
        <v>0</v>
      </c>
      <c r="CE74" t="b">
        <v>0</v>
      </c>
      <c r="CF74" t="b">
        <v>0</v>
      </c>
      <c r="CG74" t="b">
        <v>1</v>
      </c>
      <c r="CH74" t="b">
        <v>0</v>
      </c>
      <c r="CI74" t="b">
        <v>1</v>
      </c>
      <c r="CJ74" t="b">
        <v>1</v>
      </c>
      <c r="CK74" t="b">
        <v>0</v>
      </c>
      <c r="CL74" t="b">
        <v>0</v>
      </c>
      <c r="CM74" t="b">
        <v>0</v>
      </c>
      <c r="CN74" t="b">
        <v>0</v>
      </c>
      <c r="CO74" t="b">
        <v>0</v>
      </c>
      <c r="CP74" t="b">
        <v>0</v>
      </c>
      <c r="CQ74" t="b">
        <v>0</v>
      </c>
      <c r="CR74" t="b">
        <v>0</v>
      </c>
    </row>
    <row r="75" spans="1:96" x14ac:dyDescent="0.25">
      <c r="A75">
        <v>113</v>
      </c>
      <c r="B75" t="s">
        <v>714</v>
      </c>
      <c r="C75" t="s">
        <v>716</v>
      </c>
      <c r="D75" t="s">
        <v>105</v>
      </c>
      <c r="E75" t="s">
        <v>57</v>
      </c>
      <c r="F75" t="s">
        <v>715</v>
      </c>
      <c r="G75">
        <v>4401</v>
      </c>
      <c r="H75">
        <v>1</v>
      </c>
      <c r="I75" t="s">
        <v>4027</v>
      </c>
      <c r="J75" t="s">
        <v>106</v>
      </c>
      <c r="K75">
        <v>4</v>
      </c>
      <c r="L75">
        <v>1400</v>
      </c>
      <c r="M75" t="s">
        <v>717</v>
      </c>
      <c r="N75" t="s">
        <v>2296</v>
      </c>
      <c r="O75">
        <v>2</v>
      </c>
      <c r="P75">
        <v>3</v>
      </c>
      <c r="Q75">
        <v>0.91666666666666652</v>
      </c>
      <c r="V75">
        <v>653000</v>
      </c>
      <c r="W75" t="s">
        <v>61</v>
      </c>
      <c r="X75" t="s">
        <v>61</v>
      </c>
      <c r="Y75" t="s">
        <v>61</v>
      </c>
      <c r="Z75" t="s">
        <v>61</v>
      </c>
      <c r="AA75" t="e">
        <v>#VALUE!</v>
      </c>
      <c r="AC75" t="s">
        <v>61</v>
      </c>
      <c r="AD75" t="s">
        <v>3844</v>
      </c>
      <c r="AF75" t="s">
        <v>61</v>
      </c>
      <c r="AG75" t="s">
        <v>60</v>
      </c>
      <c r="AI75" t="s">
        <v>2289</v>
      </c>
      <c r="AL75" t="s">
        <v>2303</v>
      </c>
      <c r="AN75" t="s">
        <v>11</v>
      </c>
      <c r="AO75" t="s">
        <v>92</v>
      </c>
      <c r="AP75" t="s">
        <v>61</v>
      </c>
      <c r="AQ75" t="s">
        <v>61</v>
      </c>
      <c r="AR75" t="s">
        <v>61</v>
      </c>
      <c r="AV75">
        <v>0</v>
      </c>
      <c r="BE75" t="s">
        <v>60</v>
      </c>
      <c r="BH75" t="s">
        <v>60</v>
      </c>
      <c r="BN75" t="s">
        <v>60</v>
      </c>
      <c r="BQ75" t="s">
        <v>61</v>
      </c>
      <c r="BR75">
        <v>44227</v>
      </c>
      <c r="BS75">
        <v>0.51232876712328768</v>
      </c>
      <c r="BT75">
        <v>44227</v>
      </c>
      <c r="BU75" t="s">
        <v>11</v>
      </c>
      <c r="BV75">
        <v>488206.53</v>
      </c>
      <c r="BW75">
        <v>-31365</v>
      </c>
      <c r="BX75">
        <v>-6.4245351245097032E-2</v>
      </c>
      <c r="BY75" t="s">
        <v>2332</v>
      </c>
      <c r="BZ75" t="b">
        <v>0</v>
      </c>
      <c r="CA75" t="b">
        <v>1</v>
      </c>
      <c r="CB75" t="b">
        <v>0</v>
      </c>
      <c r="CC75" t="b">
        <v>1</v>
      </c>
      <c r="CD75" t="b">
        <v>0</v>
      </c>
      <c r="CE75" t="b">
        <v>0</v>
      </c>
      <c r="CF75" t="b">
        <v>1</v>
      </c>
      <c r="CG75" t="b">
        <v>0</v>
      </c>
      <c r="CH75" t="b">
        <v>0</v>
      </c>
      <c r="CI75" t="b">
        <v>0</v>
      </c>
      <c r="CJ75" t="b">
        <v>0</v>
      </c>
      <c r="CK75" t="b">
        <v>0</v>
      </c>
      <c r="CL75" t="b">
        <v>0</v>
      </c>
      <c r="CM75" t="b">
        <v>0</v>
      </c>
      <c r="CN75" t="b">
        <v>0</v>
      </c>
      <c r="CO75" t="b">
        <v>0</v>
      </c>
      <c r="CP75" t="b">
        <v>0</v>
      </c>
      <c r="CQ75" t="b">
        <v>0</v>
      </c>
      <c r="CR75" t="b">
        <v>0</v>
      </c>
    </row>
    <row r="76" spans="1:96" x14ac:dyDescent="0.25">
      <c r="A76">
        <v>114</v>
      </c>
      <c r="B76" t="s">
        <v>718</v>
      </c>
      <c r="C76" t="s">
        <v>720</v>
      </c>
      <c r="D76" t="s">
        <v>690</v>
      </c>
      <c r="E76" t="s">
        <v>57</v>
      </c>
      <c r="F76" t="s">
        <v>719</v>
      </c>
      <c r="G76">
        <v>74133</v>
      </c>
      <c r="H76">
        <v>2</v>
      </c>
      <c r="I76" t="s">
        <v>122</v>
      </c>
      <c r="J76" t="s">
        <v>313</v>
      </c>
      <c r="K76">
        <v>14</v>
      </c>
      <c r="L76">
        <v>1609</v>
      </c>
      <c r="M76" t="s">
        <v>98</v>
      </c>
      <c r="N76" t="s">
        <v>1988</v>
      </c>
      <c r="O76">
        <v>2</v>
      </c>
      <c r="P76">
        <v>3</v>
      </c>
      <c r="Q76">
        <v>0.91666666666666652</v>
      </c>
      <c r="V76">
        <v>1091482</v>
      </c>
      <c r="W76">
        <v>1076830</v>
      </c>
      <c r="X76">
        <v>131</v>
      </c>
      <c r="Y76" t="s">
        <v>61</v>
      </c>
      <c r="Z76">
        <v>206326</v>
      </c>
      <c r="AA76" t="e">
        <v>#VALUE!</v>
      </c>
      <c r="AB76">
        <v>5</v>
      </c>
      <c r="AC76" t="s">
        <v>61</v>
      </c>
      <c r="AD76" t="s">
        <v>3863</v>
      </c>
      <c r="AF76" t="s">
        <v>61</v>
      </c>
      <c r="AG76" t="s">
        <v>60</v>
      </c>
      <c r="AI76" t="s">
        <v>2289</v>
      </c>
      <c r="AL76" t="s">
        <v>2303</v>
      </c>
      <c r="AN76" t="s">
        <v>11</v>
      </c>
      <c r="AO76" t="s">
        <v>92</v>
      </c>
      <c r="AP76" t="s">
        <v>61</v>
      </c>
      <c r="AQ76" t="s">
        <v>61</v>
      </c>
      <c r="AR76" t="s">
        <v>61</v>
      </c>
      <c r="AV76">
        <v>5</v>
      </c>
      <c r="BE76" t="s">
        <v>60</v>
      </c>
      <c r="BH76" t="s">
        <v>60</v>
      </c>
      <c r="BN76" t="s">
        <v>60</v>
      </c>
      <c r="BQ76" t="s">
        <v>61</v>
      </c>
      <c r="BR76">
        <v>43921</v>
      </c>
      <c r="BS76">
        <v>-0.32602739726027397</v>
      </c>
      <c r="BT76">
        <v>43921</v>
      </c>
      <c r="BU76" t="s">
        <v>11</v>
      </c>
      <c r="BV76">
        <v>389392.99</v>
      </c>
      <c r="BW76">
        <v>-61412.35</v>
      </c>
      <c r="BX76">
        <v>-0.15771303433068992</v>
      </c>
      <c r="BY76" t="s">
        <v>2332</v>
      </c>
      <c r="BZ76" t="b">
        <v>1</v>
      </c>
      <c r="CA76" t="b">
        <v>1</v>
      </c>
      <c r="CB76" t="b">
        <v>0</v>
      </c>
      <c r="CC76" t="b">
        <v>1</v>
      </c>
      <c r="CD76" t="b">
        <v>0</v>
      </c>
      <c r="CE76" t="b">
        <v>0</v>
      </c>
      <c r="CF76" t="b">
        <v>0</v>
      </c>
      <c r="CG76" t="b">
        <v>1</v>
      </c>
      <c r="CH76" t="b">
        <v>0</v>
      </c>
      <c r="CI76" t="b">
        <v>0</v>
      </c>
      <c r="CJ76" t="b">
        <v>0</v>
      </c>
      <c r="CK76" t="b">
        <v>0</v>
      </c>
      <c r="CL76" t="b">
        <v>0</v>
      </c>
      <c r="CM76" t="b">
        <v>0</v>
      </c>
      <c r="CN76" t="b">
        <v>0</v>
      </c>
      <c r="CO76" t="b">
        <v>0</v>
      </c>
      <c r="CP76" t="b">
        <v>0</v>
      </c>
      <c r="CQ76" t="b">
        <v>0</v>
      </c>
      <c r="CR76" t="b">
        <v>0</v>
      </c>
    </row>
    <row r="77" spans="1:96" x14ac:dyDescent="0.25">
      <c r="A77">
        <v>115</v>
      </c>
      <c r="B77" t="s">
        <v>959</v>
      </c>
      <c r="C77" t="s">
        <v>961</v>
      </c>
      <c r="D77" t="s">
        <v>209</v>
      </c>
      <c r="E77" t="s">
        <v>57</v>
      </c>
      <c r="F77" t="s">
        <v>960</v>
      </c>
      <c r="G77">
        <v>38133</v>
      </c>
      <c r="H77">
        <v>2</v>
      </c>
      <c r="I77" t="s">
        <v>122</v>
      </c>
      <c r="J77" t="s">
        <v>210</v>
      </c>
      <c r="K77">
        <v>9</v>
      </c>
      <c r="L77">
        <v>1687</v>
      </c>
      <c r="M77" t="s">
        <v>98</v>
      </c>
      <c r="N77" t="s">
        <v>1988</v>
      </c>
      <c r="O77">
        <v>2</v>
      </c>
      <c r="P77">
        <v>3</v>
      </c>
      <c r="Q77">
        <v>0.91666666666666652</v>
      </c>
      <c r="V77">
        <v>1151658</v>
      </c>
      <c r="W77">
        <v>1273256</v>
      </c>
      <c r="X77">
        <v>123</v>
      </c>
      <c r="Y77" t="s">
        <v>61</v>
      </c>
      <c r="Z77">
        <v>204820</v>
      </c>
      <c r="AA77" t="e">
        <v>#VALUE!</v>
      </c>
      <c r="AB77">
        <v>6</v>
      </c>
      <c r="AC77" t="s">
        <v>61</v>
      </c>
      <c r="AD77" t="s">
        <v>3864</v>
      </c>
      <c r="AF77" t="s">
        <v>61</v>
      </c>
      <c r="AG77" t="s">
        <v>60</v>
      </c>
      <c r="AI77" t="s">
        <v>2289</v>
      </c>
      <c r="AL77" t="s">
        <v>3865</v>
      </c>
      <c r="AN77" t="s">
        <v>11</v>
      </c>
      <c r="AO77" t="s">
        <v>92</v>
      </c>
      <c r="AP77" t="s">
        <v>61</v>
      </c>
      <c r="AQ77" t="s">
        <v>61</v>
      </c>
      <c r="AR77" t="s">
        <v>61</v>
      </c>
      <c r="AV77">
        <v>6</v>
      </c>
      <c r="BE77" t="s">
        <v>60</v>
      </c>
      <c r="BH77" t="s">
        <v>60</v>
      </c>
      <c r="BN77" t="s">
        <v>60</v>
      </c>
      <c r="BQ77" t="s">
        <v>61</v>
      </c>
      <c r="BR77">
        <v>44227</v>
      </c>
      <c r="BS77">
        <v>0.51232876712328768</v>
      </c>
      <c r="BT77">
        <v>44227</v>
      </c>
      <c r="BU77" t="s">
        <v>11</v>
      </c>
      <c r="BV77">
        <v>391366.48</v>
      </c>
      <c r="BW77">
        <v>-71564.600000000006</v>
      </c>
      <c r="BX77">
        <v>-0.18285827646762187</v>
      </c>
      <c r="BY77" t="s">
        <v>2332</v>
      </c>
      <c r="BZ77" t="b">
        <v>1</v>
      </c>
      <c r="CA77" t="b">
        <v>1</v>
      </c>
      <c r="CB77" t="b">
        <v>0</v>
      </c>
      <c r="CC77" t="b">
        <v>1</v>
      </c>
      <c r="CD77" t="b">
        <v>0</v>
      </c>
      <c r="CE77" t="b">
        <v>0</v>
      </c>
      <c r="CF77" t="b">
        <v>0</v>
      </c>
      <c r="CG77" t="b">
        <v>1</v>
      </c>
      <c r="CH77" t="b">
        <v>0</v>
      </c>
      <c r="CI77" t="b">
        <v>0</v>
      </c>
      <c r="CJ77" t="b">
        <v>0</v>
      </c>
      <c r="CK77" t="b">
        <v>0</v>
      </c>
      <c r="CL77" t="b">
        <v>0</v>
      </c>
      <c r="CM77" t="b">
        <v>0</v>
      </c>
      <c r="CN77" t="b">
        <v>0</v>
      </c>
      <c r="CO77" t="b">
        <v>1</v>
      </c>
      <c r="CP77" t="b">
        <v>0</v>
      </c>
      <c r="CQ77" t="b">
        <v>0</v>
      </c>
      <c r="CR77" t="b">
        <v>0</v>
      </c>
    </row>
    <row r="78" spans="1:96" x14ac:dyDescent="0.25">
      <c r="A78">
        <v>117</v>
      </c>
      <c r="B78" t="s">
        <v>2078</v>
      </c>
      <c r="C78" t="s">
        <v>2080</v>
      </c>
      <c r="D78" t="s">
        <v>271</v>
      </c>
      <c r="E78" t="s">
        <v>72</v>
      </c>
      <c r="F78" t="s">
        <v>2079</v>
      </c>
      <c r="G78">
        <v>60074</v>
      </c>
      <c r="H78">
        <v>2</v>
      </c>
      <c r="I78" t="s">
        <v>122</v>
      </c>
      <c r="J78" t="s">
        <v>272</v>
      </c>
      <c r="K78">
        <v>12</v>
      </c>
      <c r="L78">
        <v>2060</v>
      </c>
      <c r="M78" t="s">
        <v>158</v>
      </c>
      <c r="N78" t="s">
        <v>2302</v>
      </c>
      <c r="O78">
        <v>3</v>
      </c>
      <c r="P78">
        <v>2</v>
      </c>
      <c r="Q78">
        <v>0.83333333333333348</v>
      </c>
      <c r="V78">
        <v>406304</v>
      </c>
      <c r="W78">
        <v>390645</v>
      </c>
      <c r="X78">
        <v>77</v>
      </c>
      <c r="Y78">
        <v>5</v>
      </c>
      <c r="Z78">
        <v>10533</v>
      </c>
      <c r="AA78">
        <v>0.93506493506493504</v>
      </c>
      <c r="AB78">
        <v>0</v>
      </c>
      <c r="AC78" t="s">
        <v>3440</v>
      </c>
      <c r="AD78" t="s">
        <v>61</v>
      </c>
      <c r="AE78">
        <v>0</v>
      </c>
      <c r="AG78">
        <v>43892</v>
      </c>
      <c r="AI78" t="s">
        <v>2289</v>
      </c>
      <c r="AL78" t="s">
        <v>2303</v>
      </c>
      <c r="AN78" t="s">
        <v>11</v>
      </c>
      <c r="AO78" t="s">
        <v>2081</v>
      </c>
      <c r="AP78" t="s">
        <v>190</v>
      </c>
      <c r="AQ78" t="s">
        <v>61</v>
      </c>
      <c r="AS78" t="s">
        <v>3441</v>
      </c>
      <c r="AV78">
        <v>0</v>
      </c>
      <c r="BE78" t="s">
        <v>60</v>
      </c>
      <c r="BH78" t="s">
        <v>60</v>
      </c>
      <c r="BN78" t="s">
        <v>60</v>
      </c>
      <c r="BQ78" t="s">
        <v>61</v>
      </c>
      <c r="BR78">
        <v>46022</v>
      </c>
      <c r="BS78">
        <v>5.4301369863013695</v>
      </c>
      <c r="BT78">
        <v>46022</v>
      </c>
      <c r="BU78" t="s">
        <v>11</v>
      </c>
      <c r="BV78">
        <v>501646.43</v>
      </c>
      <c r="BW78">
        <v>-8499.43</v>
      </c>
      <c r="BX78">
        <v>-1.6943068846318712E-2</v>
      </c>
      <c r="BY78" t="s">
        <v>2332</v>
      </c>
      <c r="BZ78" t="b">
        <v>0</v>
      </c>
      <c r="CA78" t="b">
        <v>0</v>
      </c>
      <c r="CB78" t="b">
        <v>0</v>
      </c>
      <c r="CC78" t="b">
        <v>0</v>
      </c>
      <c r="CD78" t="b">
        <v>0</v>
      </c>
      <c r="CE78" t="b">
        <v>0</v>
      </c>
      <c r="CF78" t="b">
        <v>0</v>
      </c>
      <c r="CG78" t="b">
        <v>0</v>
      </c>
      <c r="CH78" t="b">
        <v>0</v>
      </c>
      <c r="CI78" t="b">
        <v>0</v>
      </c>
      <c r="CJ78" t="b">
        <v>0</v>
      </c>
      <c r="CK78" t="b">
        <v>0</v>
      </c>
      <c r="CL78" t="b">
        <v>0</v>
      </c>
      <c r="CM78" t="b">
        <v>0</v>
      </c>
      <c r="CN78" t="b">
        <v>0</v>
      </c>
      <c r="CO78" t="b">
        <v>0</v>
      </c>
      <c r="CP78" t="b">
        <v>0</v>
      </c>
      <c r="CQ78" t="b">
        <v>0</v>
      </c>
      <c r="CR78" t="b">
        <v>0</v>
      </c>
    </row>
    <row r="79" spans="1:96" x14ac:dyDescent="0.25">
      <c r="A79">
        <v>118</v>
      </c>
      <c r="B79" t="s">
        <v>962</v>
      </c>
      <c r="C79" t="s">
        <v>963</v>
      </c>
      <c r="D79" t="s">
        <v>828</v>
      </c>
      <c r="E79" t="s">
        <v>57</v>
      </c>
      <c r="F79" t="s">
        <v>2322</v>
      </c>
      <c r="G79">
        <v>80021</v>
      </c>
      <c r="H79">
        <v>2</v>
      </c>
      <c r="I79" t="s">
        <v>122</v>
      </c>
      <c r="J79" t="s">
        <v>313</v>
      </c>
      <c r="K79">
        <v>14</v>
      </c>
      <c r="L79">
        <v>1472</v>
      </c>
      <c r="M79" t="s">
        <v>647</v>
      </c>
      <c r="N79" t="s">
        <v>2311</v>
      </c>
      <c r="O79">
        <v>2</v>
      </c>
      <c r="P79">
        <v>2</v>
      </c>
      <c r="Q79">
        <v>0.75</v>
      </c>
      <c r="R79" t="s">
        <v>4030</v>
      </c>
      <c r="V79" t="s">
        <v>2323</v>
      </c>
      <c r="W79">
        <v>1483252</v>
      </c>
      <c r="X79">
        <v>200</v>
      </c>
      <c r="Y79">
        <v>175</v>
      </c>
      <c r="Z79">
        <v>38233</v>
      </c>
      <c r="AA79">
        <v>0.125</v>
      </c>
      <c r="AB79">
        <v>5</v>
      </c>
      <c r="AC79" t="s">
        <v>2324</v>
      </c>
      <c r="AD79" t="s">
        <v>2325</v>
      </c>
      <c r="AE79">
        <v>0</v>
      </c>
      <c r="AG79">
        <v>43889</v>
      </c>
      <c r="AH79">
        <v>43969</v>
      </c>
      <c r="AI79" t="s">
        <v>2327</v>
      </c>
      <c r="AJ79">
        <v>44027</v>
      </c>
      <c r="AK79" t="s">
        <v>4028</v>
      </c>
      <c r="AL79" t="s">
        <v>2328</v>
      </c>
      <c r="AM79">
        <v>43983</v>
      </c>
      <c r="AN79" t="s">
        <v>10</v>
      </c>
      <c r="AO79" t="s">
        <v>964</v>
      </c>
      <c r="AP79" t="s">
        <v>626</v>
      </c>
      <c r="AQ79" t="s">
        <v>649</v>
      </c>
      <c r="AR79">
        <v>2</v>
      </c>
      <c r="AS79" t="s">
        <v>2329</v>
      </c>
      <c r="AT79" t="s">
        <v>2330</v>
      </c>
      <c r="AU79" t="s">
        <v>2331</v>
      </c>
      <c r="AV79">
        <v>5</v>
      </c>
      <c r="AZ79" t="s">
        <v>24</v>
      </c>
      <c r="BC79" t="s">
        <v>11</v>
      </c>
      <c r="BE79" t="s">
        <v>60</v>
      </c>
      <c r="BH79" t="s">
        <v>60</v>
      </c>
      <c r="BK79" t="s">
        <v>10</v>
      </c>
      <c r="BL79">
        <v>180</v>
      </c>
      <c r="BM79">
        <v>30</v>
      </c>
      <c r="BN79" t="s">
        <v>60</v>
      </c>
      <c r="BP79">
        <v>180</v>
      </c>
      <c r="BQ79" t="s">
        <v>61</v>
      </c>
      <c r="BR79">
        <v>44227</v>
      </c>
      <c r="BS79">
        <v>0.51232876712328768</v>
      </c>
      <c r="BT79">
        <v>44227</v>
      </c>
      <c r="BU79" t="s">
        <v>11</v>
      </c>
      <c r="BV79">
        <v>607743.59</v>
      </c>
      <c r="BW79">
        <v>-8994.31</v>
      </c>
      <c r="BX79">
        <v>-1.4799514380727569E-2</v>
      </c>
      <c r="BY79" t="s">
        <v>2286</v>
      </c>
      <c r="BZ79" t="b">
        <v>1</v>
      </c>
      <c r="CA79" t="b">
        <v>0</v>
      </c>
      <c r="CB79" t="b">
        <v>0</v>
      </c>
      <c r="CC79" t="b">
        <v>0</v>
      </c>
      <c r="CD79" t="b">
        <v>1</v>
      </c>
      <c r="CE79" t="b">
        <v>0</v>
      </c>
      <c r="CF79" t="b">
        <v>1</v>
      </c>
      <c r="CG79" t="b">
        <v>1</v>
      </c>
      <c r="CH79" t="b">
        <v>0</v>
      </c>
      <c r="CI79" t="b">
        <v>0</v>
      </c>
      <c r="CJ79" t="b">
        <v>0</v>
      </c>
      <c r="CK79" t="b">
        <v>0</v>
      </c>
      <c r="CL79" t="b">
        <v>0</v>
      </c>
      <c r="CM79" t="b">
        <v>0</v>
      </c>
      <c r="CN79" t="b">
        <v>0</v>
      </c>
      <c r="CO79" t="b">
        <v>0</v>
      </c>
      <c r="CP79" t="b">
        <v>1</v>
      </c>
      <c r="CQ79" t="b">
        <v>0</v>
      </c>
      <c r="CR79" t="b">
        <v>0</v>
      </c>
    </row>
    <row r="80" spans="1:96" x14ac:dyDescent="0.25">
      <c r="A80">
        <v>119</v>
      </c>
      <c r="B80" t="s">
        <v>843</v>
      </c>
      <c r="C80" t="s">
        <v>845</v>
      </c>
      <c r="D80" t="s">
        <v>214</v>
      </c>
      <c r="E80" t="s">
        <v>72</v>
      </c>
      <c r="F80" t="s">
        <v>844</v>
      </c>
      <c r="G80">
        <v>45209</v>
      </c>
      <c r="H80" t="s">
        <v>2197</v>
      </c>
      <c r="I80" t="s">
        <v>61</v>
      </c>
      <c r="J80" t="s">
        <v>2197</v>
      </c>
      <c r="K80" t="s">
        <v>2197</v>
      </c>
      <c r="L80">
        <v>2000</v>
      </c>
      <c r="M80" t="s">
        <v>846</v>
      </c>
      <c r="N80" t="s">
        <v>2296</v>
      </c>
      <c r="O80">
        <v>2</v>
      </c>
      <c r="P80">
        <v>2</v>
      </c>
      <c r="Q80">
        <v>0.75</v>
      </c>
      <c r="V80" t="s">
        <v>61</v>
      </c>
      <c r="W80" t="s">
        <v>61</v>
      </c>
      <c r="X80">
        <v>37</v>
      </c>
      <c r="Y80">
        <v>3</v>
      </c>
      <c r="Z80" t="s">
        <v>61</v>
      </c>
      <c r="AA80">
        <v>0.91891891891891897</v>
      </c>
      <c r="AB80">
        <v>9</v>
      </c>
      <c r="AC80" t="s">
        <v>3427</v>
      </c>
      <c r="AD80" t="s">
        <v>61</v>
      </c>
      <c r="AE80">
        <v>0</v>
      </c>
      <c r="AG80">
        <v>43878</v>
      </c>
      <c r="AH80">
        <v>43966</v>
      </c>
      <c r="AI80" t="s">
        <v>3428</v>
      </c>
      <c r="AJ80">
        <v>44026</v>
      </c>
      <c r="AK80" t="s">
        <v>4028</v>
      </c>
      <c r="AL80" t="s">
        <v>2303</v>
      </c>
      <c r="AN80" t="s">
        <v>11</v>
      </c>
      <c r="AO80" t="s">
        <v>847</v>
      </c>
      <c r="AP80" t="s">
        <v>305</v>
      </c>
      <c r="AQ80" t="s">
        <v>61</v>
      </c>
      <c r="AS80" t="s">
        <v>3429</v>
      </c>
      <c r="AV80">
        <v>9</v>
      </c>
      <c r="BE80" t="s">
        <v>60</v>
      </c>
      <c r="BH80" t="s">
        <v>60</v>
      </c>
      <c r="BN80" t="s">
        <v>60</v>
      </c>
      <c r="BQ80" t="s">
        <v>61</v>
      </c>
      <c r="BR80">
        <v>44043</v>
      </c>
      <c r="BS80">
        <v>8.21917808219178E-3</v>
      </c>
      <c r="BT80">
        <v>44043</v>
      </c>
      <c r="BU80" t="s">
        <v>11</v>
      </c>
      <c r="BV80">
        <v>325862.77</v>
      </c>
      <c r="BW80">
        <v>-41285.68</v>
      </c>
      <c r="BX80">
        <v>-0.12669652320208288</v>
      </c>
      <c r="BY80" t="s">
        <v>2286</v>
      </c>
      <c r="BZ80" t="b">
        <v>0</v>
      </c>
      <c r="CA80" t="b">
        <v>0</v>
      </c>
      <c r="CB80" t="b">
        <v>0</v>
      </c>
      <c r="CC80" t="b">
        <v>0</v>
      </c>
      <c r="CD80" t="b">
        <v>1</v>
      </c>
      <c r="CE80" t="b">
        <v>0</v>
      </c>
      <c r="CF80" t="b">
        <v>0</v>
      </c>
      <c r="CG80" t="b">
        <v>0</v>
      </c>
      <c r="CH80" t="b">
        <v>0</v>
      </c>
      <c r="CI80" t="b">
        <v>0</v>
      </c>
      <c r="CJ80" t="b">
        <v>0</v>
      </c>
      <c r="CK80" t="b">
        <v>0</v>
      </c>
      <c r="CL80" t="b">
        <v>0</v>
      </c>
      <c r="CM80" t="b">
        <v>0</v>
      </c>
      <c r="CN80" t="b">
        <v>0</v>
      </c>
      <c r="CO80" t="b">
        <v>0</v>
      </c>
      <c r="CP80" t="b">
        <v>0</v>
      </c>
      <c r="CQ80" t="b">
        <v>0</v>
      </c>
      <c r="CR80" t="b">
        <v>0</v>
      </c>
    </row>
    <row r="81" spans="1:96" x14ac:dyDescent="0.25">
      <c r="A81">
        <v>120</v>
      </c>
      <c r="B81" t="s">
        <v>1313</v>
      </c>
      <c r="C81" t="s">
        <v>180</v>
      </c>
      <c r="D81" t="s">
        <v>409</v>
      </c>
      <c r="E81" t="s">
        <v>57</v>
      </c>
      <c r="F81" t="s">
        <v>1314</v>
      </c>
      <c r="G81">
        <v>28403</v>
      </c>
      <c r="H81">
        <v>2</v>
      </c>
      <c r="I81" t="s">
        <v>122</v>
      </c>
      <c r="J81" t="s">
        <v>250</v>
      </c>
      <c r="K81">
        <v>6</v>
      </c>
      <c r="L81">
        <v>1771</v>
      </c>
      <c r="M81" t="s">
        <v>124</v>
      </c>
      <c r="N81" t="s">
        <v>1988</v>
      </c>
      <c r="O81">
        <v>3</v>
      </c>
      <c r="P81">
        <v>1</v>
      </c>
      <c r="Q81">
        <v>0.75</v>
      </c>
      <c r="V81">
        <v>1001020</v>
      </c>
      <c r="W81" t="s">
        <v>61</v>
      </c>
      <c r="X81" t="s">
        <v>2672</v>
      </c>
      <c r="Y81">
        <v>16</v>
      </c>
      <c r="Z81" t="s">
        <v>61</v>
      </c>
      <c r="AA81" t="e">
        <v>#VALUE!</v>
      </c>
      <c r="AB81">
        <v>2</v>
      </c>
      <c r="AC81" t="s">
        <v>2673</v>
      </c>
      <c r="AD81" t="s">
        <v>2674</v>
      </c>
      <c r="AE81">
        <v>1</v>
      </c>
      <c r="AF81" t="s">
        <v>2567</v>
      </c>
      <c r="AG81">
        <v>43896</v>
      </c>
      <c r="AI81" t="s">
        <v>2675</v>
      </c>
      <c r="AL81" t="s">
        <v>2676</v>
      </c>
      <c r="AN81" t="s">
        <v>10</v>
      </c>
      <c r="AO81" t="s">
        <v>1315</v>
      </c>
      <c r="AP81" t="s">
        <v>184</v>
      </c>
      <c r="AQ81">
        <v>3</v>
      </c>
      <c r="AR81">
        <v>3</v>
      </c>
      <c r="AS81" t="s">
        <v>1316</v>
      </c>
      <c r="AT81" t="s">
        <v>1317</v>
      </c>
      <c r="AU81" t="s">
        <v>1318</v>
      </c>
      <c r="AV81">
        <v>1</v>
      </c>
      <c r="AW81" t="s">
        <v>2293</v>
      </c>
      <c r="AZ81" t="s">
        <v>2362</v>
      </c>
      <c r="BC81" t="s">
        <v>10</v>
      </c>
      <c r="BD81">
        <v>180</v>
      </c>
      <c r="BE81" t="s">
        <v>60</v>
      </c>
      <c r="BH81" t="s">
        <v>60</v>
      </c>
      <c r="BJ81">
        <v>0.06</v>
      </c>
      <c r="BK81" t="s">
        <v>10</v>
      </c>
      <c r="BL81">
        <v>540</v>
      </c>
      <c r="BN81" t="s">
        <v>60</v>
      </c>
      <c r="BP81">
        <v>180</v>
      </c>
      <c r="BQ81" t="s">
        <v>61</v>
      </c>
      <c r="BR81">
        <v>44592</v>
      </c>
      <c r="BS81">
        <v>1.5123287671232877</v>
      </c>
      <c r="BT81">
        <v>44592</v>
      </c>
      <c r="BU81" t="s">
        <v>11</v>
      </c>
      <c r="BV81">
        <v>461094.88</v>
      </c>
      <c r="BW81">
        <v>-10422.129999999999</v>
      </c>
      <c r="BX81">
        <v>-2.2603005264339518E-2</v>
      </c>
      <c r="BY81" t="s">
        <v>2332</v>
      </c>
      <c r="BZ81" t="b">
        <v>0</v>
      </c>
      <c r="CA81" t="b">
        <v>1</v>
      </c>
      <c r="CB81" t="b">
        <v>0</v>
      </c>
      <c r="CC81" t="b">
        <v>1</v>
      </c>
      <c r="CD81" t="b">
        <v>0</v>
      </c>
      <c r="CE81" t="b">
        <v>0</v>
      </c>
      <c r="CF81" t="b">
        <v>0</v>
      </c>
      <c r="CG81" t="b">
        <v>1</v>
      </c>
      <c r="CH81" t="b">
        <v>0</v>
      </c>
      <c r="CI81" t="b">
        <v>0</v>
      </c>
      <c r="CJ81" t="b">
        <v>1</v>
      </c>
      <c r="CK81" t="b">
        <v>0</v>
      </c>
      <c r="CL81" t="b">
        <v>0</v>
      </c>
      <c r="CM81" t="b">
        <v>0</v>
      </c>
      <c r="CN81" t="b">
        <v>0</v>
      </c>
      <c r="CO81" t="b">
        <v>0</v>
      </c>
      <c r="CP81" t="b">
        <v>0</v>
      </c>
      <c r="CQ81" t="b">
        <v>0</v>
      </c>
      <c r="CR81" t="b">
        <v>0</v>
      </c>
    </row>
    <row r="82" spans="1:96" x14ac:dyDescent="0.25">
      <c r="A82">
        <v>121</v>
      </c>
      <c r="B82" t="s">
        <v>813</v>
      </c>
      <c r="C82" t="s">
        <v>433</v>
      </c>
      <c r="D82" t="s">
        <v>83</v>
      </c>
      <c r="E82" t="s">
        <v>57</v>
      </c>
      <c r="F82" t="s">
        <v>814</v>
      </c>
      <c r="G82">
        <v>1803</v>
      </c>
      <c r="H82">
        <v>1</v>
      </c>
      <c r="I82" t="s">
        <v>4027</v>
      </c>
      <c r="J82" t="s">
        <v>84</v>
      </c>
      <c r="K82">
        <v>1</v>
      </c>
      <c r="L82">
        <v>2215</v>
      </c>
      <c r="M82" t="s">
        <v>98</v>
      </c>
      <c r="N82" t="s">
        <v>2311</v>
      </c>
      <c r="O82">
        <v>3</v>
      </c>
      <c r="P82">
        <v>3</v>
      </c>
      <c r="Q82">
        <v>1</v>
      </c>
      <c r="V82">
        <v>1313125</v>
      </c>
      <c r="W82">
        <v>1202085</v>
      </c>
      <c r="X82">
        <v>174</v>
      </c>
      <c r="Y82" t="s">
        <v>61</v>
      </c>
      <c r="Z82">
        <v>190964</v>
      </c>
      <c r="AA82" t="e">
        <v>#VALUE!</v>
      </c>
      <c r="AB82">
        <v>5</v>
      </c>
      <c r="AC82" t="s">
        <v>61</v>
      </c>
      <c r="AD82" t="s">
        <v>3800</v>
      </c>
      <c r="AF82" t="s">
        <v>61</v>
      </c>
      <c r="AG82" t="s">
        <v>60</v>
      </c>
      <c r="AI82" t="s">
        <v>2289</v>
      </c>
      <c r="AL82" t="s">
        <v>2303</v>
      </c>
      <c r="AN82" t="s">
        <v>11</v>
      </c>
      <c r="AO82" t="s">
        <v>92</v>
      </c>
      <c r="AP82" t="s">
        <v>61</v>
      </c>
      <c r="AQ82" t="s">
        <v>61</v>
      </c>
      <c r="AR82" t="s">
        <v>61</v>
      </c>
      <c r="AV82">
        <v>5</v>
      </c>
      <c r="BE82" t="s">
        <v>60</v>
      </c>
      <c r="BH82" t="s">
        <v>60</v>
      </c>
      <c r="BN82" t="s">
        <v>60</v>
      </c>
      <c r="BQ82" t="s">
        <v>61</v>
      </c>
      <c r="BR82">
        <v>44012</v>
      </c>
      <c r="BS82">
        <v>-7.6712328767123292E-2</v>
      </c>
      <c r="BT82">
        <v>44012</v>
      </c>
      <c r="BU82" t="s">
        <v>11</v>
      </c>
      <c r="BV82">
        <v>826963.7</v>
      </c>
      <c r="BW82">
        <v>-64268.71</v>
      </c>
      <c r="BX82">
        <v>-7.7716482597724665E-2</v>
      </c>
      <c r="BY82" t="s">
        <v>2332</v>
      </c>
      <c r="BZ82" t="b">
        <v>1</v>
      </c>
      <c r="CA82" t="b">
        <v>0</v>
      </c>
      <c r="CB82" t="b">
        <v>1</v>
      </c>
      <c r="CC82" t="b">
        <v>1</v>
      </c>
      <c r="CD82" t="b">
        <v>1</v>
      </c>
      <c r="CE82" t="b">
        <v>0</v>
      </c>
      <c r="CF82" t="b">
        <v>0</v>
      </c>
      <c r="CG82" t="b">
        <v>0</v>
      </c>
      <c r="CH82" t="b">
        <v>0</v>
      </c>
      <c r="CI82" t="b">
        <v>0</v>
      </c>
      <c r="CJ82" t="b">
        <v>0</v>
      </c>
      <c r="CK82" t="b">
        <v>0</v>
      </c>
      <c r="CL82" t="b">
        <v>0</v>
      </c>
      <c r="CM82" t="b">
        <v>0</v>
      </c>
      <c r="CN82" t="b">
        <v>0</v>
      </c>
      <c r="CO82" t="b">
        <v>0</v>
      </c>
      <c r="CP82" t="b">
        <v>0</v>
      </c>
      <c r="CQ82" t="b">
        <v>0</v>
      </c>
      <c r="CR82" t="b">
        <v>0</v>
      </c>
    </row>
    <row r="83" spans="1:96" x14ac:dyDescent="0.25">
      <c r="A83">
        <v>124</v>
      </c>
      <c r="B83" t="s">
        <v>533</v>
      </c>
      <c r="C83" t="s">
        <v>535</v>
      </c>
      <c r="D83" t="s">
        <v>170</v>
      </c>
      <c r="E83" t="s">
        <v>57</v>
      </c>
      <c r="F83" t="s">
        <v>534</v>
      </c>
      <c r="G83">
        <v>95678</v>
      </c>
      <c r="H83" t="s">
        <v>2197</v>
      </c>
      <c r="I83" t="s">
        <v>61</v>
      </c>
      <c r="J83" t="s">
        <v>2197</v>
      </c>
      <c r="K83" t="s">
        <v>2197</v>
      </c>
      <c r="L83">
        <v>1709</v>
      </c>
      <c r="M83" t="s">
        <v>172</v>
      </c>
      <c r="N83" t="s">
        <v>61</v>
      </c>
      <c r="O83">
        <v>3</v>
      </c>
      <c r="P83">
        <v>3</v>
      </c>
      <c r="Q83">
        <v>1</v>
      </c>
      <c r="V83">
        <v>1333499</v>
      </c>
      <c r="W83">
        <v>1443463</v>
      </c>
      <c r="X83">
        <v>195</v>
      </c>
      <c r="Y83">
        <v>20</v>
      </c>
      <c r="Z83">
        <v>230648</v>
      </c>
      <c r="AA83">
        <v>0.89743589743589747</v>
      </c>
      <c r="AB83">
        <v>4</v>
      </c>
      <c r="AC83" t="s">
        <v>3026</v>
      </c>
      <c r="AD83" t="s">
        <v>3027</v>
      </c>
      <c r="AE83">
        <v>1</v>
      </c>
      <c r="AF83">
        <v>1</v>
      </c>
      <c r="AG83" t="s">
        <v>2213</v>
      </c>
      <c r="AI83" t="s">
        <v>2341</v>
      </c>
      <c r="AL83" t="s">
        <v>2303</v>
      </c>
      <c r="AN83" t="s">
        <v>10</v>
      </c>
      <c r="AO83" t="s">
        <v>536</v>
      </c>
      <c r="AP83" t="s">
        <v>537</v>
      </c>
      <c r="AQ83" t="s">
        <v>3028</v>
      </c>
      <c r="AV83">
        <v>3</v>
      </c>
      <c r="AW83" t="s">
        <v>2514</v>
      </c>
      <c r="AX83" t="s">
        <v>2343</v>
      </c>
      <c r="BE83" t="s">
        <v>60</v>
      </c>
      <c r="BH83" t="s">
        <v>60</v>
      </c>
      <c r="BN83" t="s">
        <v>60</v>
      </c>
      <c r="BQ83" t="s">
        <v>61</v>
      </c>
      <c r="BR83">
        <v>43861</v>
      </c>
      <c r="BS83">
        <v>-0.49041095890410957</v>
      </c>
      <c r="BT83">
        <v>43861</v>
      </c>
      <c r="BU83" t="s">
        <v>11</v>
      </c>
      <c r="BV83" t="s">
        <v>60</v>
      </c>
      <c r="BW83" t="s">
        <v>60</v>
      </c>
      <c r="BX83" t="e">
        <v>#VALUE!</v>
      </c>
      <c r="BY83" t="s">
        <v>2197</v>
      </c>
      <c r="BZ83" t="b">
        <v>1</v>
      </c>
      <c r="CA83" t="b">
        <v>1</v>
      </c>
      <c r="CB83" t="b">
        <v>0</v>
      </c>
      <c r="CC83" t="b">
        <v>1</v>
      </c>
      <c r="CD83" t="b">
        <v>1</v>
      </c>
      <c r="CE83" t="b">
        <v>0</v>
      </c>
      <c r="CF83" t="b">
        <v>0</v>
      </c>
      <c r="CG83" t="b">
        <v>0</v>
      </c>
      <c r="CH83" t="b">
        <v>0</v>
      </c>
      <c r="CI83" t="b">
        <v>0</v>
      </c>
      <c r="CJ83" t="b">
        <v>0</v>
      </c>
      <c r="CK83" t="b">
        <v>0</v>
      </c>
      <c r="CL83" t="b">
        <v>0</v>
      </c>
      <c r="CM83" t="b">
        <v>0</v>
      </c>
      <c r="CN83" t="b">
        <v>0</v>
      </c>
      <c r="CO83" t="b">
        <v>0</v>
      </c>
      <c r="CP83" t="b">
        <v>0</v>
      </c>
      <c r="CQ83" t="b">
        <v>0</v>
      </c>
      <c r="CR83" t="b">
        <v>0</v>
      </c>
    </row>
    <row r="84" spans="1:96" x14ac:dyDescent="0.25">
      <c r="A84">
        <v>122</v>
      </c>
      <c r="B84" t="s">
        <v>1515</v>
      </c>
      <c r="C84" t="s">
        <v>1517</v>
      </c>
      <c r="D84" t="s">
        <v>131</v>
      </c>
      <c r="E84" t="s">
        <v>57</v>
      </c>
      <c r="F84" t="s">
        <v>1516</v>
      </c>
      <c r="G84">
        <v>33431</v>
      </c>
      <c r="H84">
        <v>2</v>
      </c>
      <c r="I84" t="s">
        <v>122</v>
      </c>
      <c r="J84" t="s">
        <v>157</v>
      </c>
      <c r="K84">
        <v>5</v>
      </c>
      <c r="L84">
        <v>1881</v>
      </c>
      <c r="M84" t="s">
        <v>98</v>
      </c>
      <c r="N84" t="s">
        <v>2296</v>
      </c>
      <c r="O84">
        <v>2</v>
      </c>
      <c r="P84">
        <v>3</v>
      </c>
      <c r="Q84">
        <v>0.91666666666666652</v>
      </c>
      <c r="V84">
        <v>1778660</v>
      </c>
      <c r="W84">
        <v>1737131</v>
      </c>
      <c r="X84">
        <v>200</v>
      </c>
      <c r="Y84">
        <v>0</v>
      </c>
      <c r="Z84">
        <v>213670</v>
      </c>
      <c r="AA84">
        <v>1</v>
      </c>
      <c r="AB84">
        <v>6</v>
      </c>
      <c r="AC84" t="s">
        <v>2768</v>
      </c>
      <c r="AD84" t="s">
        <v>2769</v>
      </c>
      <c r="AE84">
        <v>1</v>
      </c>
      <c r="AF84" t="s">
        <v>2567</v>
      </c>
      <c r="AG84">
        <v>43884</v>
      </c>
      <c r="AI84" t="s">
        <v>2770</v>
      </c>
      <c r="AJ84">
        <v>44032</v>
      </c>
      <c r="AK84" t="s">
        <v>4028</v>
      </c>
      <c r="AL84" t="s">
        <v>2303</v>
      </c>
      <c r="AN84" t="s">
        <v>10</v>
      </c>
      <c r="AO84" t="s">
        <v>2771</v>
      </c>
      <c r="AP84">
        <v>29</v>
      </c>
      <c r="AQ84">
        <v>24.22</v>
      </c>
      <c r="AR84">
        <v>3</v>
      </c>
      <c r="AS84" t="s">
        <v>2772</v>
      </c>
      <c r="AT84" t="s">
        <v>2281</v>
      </c>
      <c r="AU84" t="s">
        <v>2773</v>
      </c>
      <c r="AV84">
        <v>5</v>
      </c>
      <c r="AW84" t="s">
        <v>2293</v>
      </c>
      <c r="AX84" t="s">
        <v>2301</v>
      </c>
      <c r="AZ84" t="s">
        <v>2362</v>
      </c>
      <c r="BC84" t="s">
        <v>11</v>
      </c>
      <c r="BE84" t="s">
        <v>60</v>
      </c>
      <c r="BH84" t="s">
        <v>60</v>
      </c>
      <c r="BK84" t="s">
        <v>10</v>
      </c>
      <c r="BL84">
        <v>180</v>
      </c>
      <c r="BM84">
        <v>60</v>
      </c>
      <c r="BN84" t="s">
        <v>60</v>
      </c>
      <c r="BP84">
        <v>180</v>
      </c>
      <c r="BQ84" t="s">
        <v>61</v>
      </c>
      <c r="BR84">
        <v>44681</v>
      </c>
      <c r="BS84">
        <v>1.7561643835616438</v>
      </c>
      <c r="BT84">
        <v>44681</v>
      </c>
      <c r="BU84" t="s">
        <v>11</v>
      </c>
      <c r="BV84">
        <v>395886.12</v>
      </c>
      <c r="BW84">
        <v>-188170.09</v>
      </c>
      <c r="BX84">
        <v>-0.47531368364215448</v>
      </c>
      <c r="BY84" t="s">
        <v>2332</v>
      </c>
      <c r="BZ84" t="b">
        <v>1</v>
      </c>
      <c r="CA84" t="b">
        <v>0</v>
      </c>
      <c r="CB84" t="b">
        <v>0</v>
      </c>
      <c r="CC84" t="b">
        <v>1</v>
      </c>
      <c r="CD84" t="b">
        <v>1</v>
      </c>
      <c r="CE84" t="b">
        <v>1</v>
      </c>
      <c r="CF84" t="b">
        <v>0</v>
      </c>
      <c r="CG84" t="b">
        <v>0</v>
      </c>
      <c r="CH84" t="b">
        <v>0</v>
      </c>
      <c r="CI84" t="b">
        <v>0</v>
      </c>
      <c r="CJ84" t="b">
        <v>0</v>
      </c>
      <c r="CK84" t="b">
        <v>0</v>
      </c>
      <c r="CL84" t="b">
        <v>0</v>
      </c>
      <c r="CM84" t="b">
        <v>0</v>
      </c>
      <c r="CN84" t="b">
        <v>0</v>
      </c>
      <c r="CO84" t="b">
        <v>0</v>
      </c>
      <c r="CP84" t="b">
        <v>0</v>
      </c>
      <c r="CQ84" t="b">
        <v>0</v>
      </c>
      <c r="CR84" t="b">
        <v>0</v>
      </c>
    </row>
    <row r="85" spans="1:96" x14ac:dyDescent="0.25">
      <c r="A85">
        <v>123</v>
      </c>
      <c r="B85" t="s">
        <v>1319</v>
      </c>
      <c r="C85" t="s">
        <v>1321</v>
      </c>
      <c r="D85" t="s">
        <v>144</v>
      </c>
      <c r="E85" t="s">
        <v>57</v>
      </c>
      <c r="F85" t="s">
        <v>1320</v>
      </c>
      <c r="G85">
        <v>19341</v>
      </c>
      <c r="H85">
        <v>2</v>
      </c>
      <c r="I85" t="s">
        <v>122</v>
      </c>
      <c r="J85" t="s">
        <v>182</v>
      </c>
      <c r="K85">
        <v>3</v>
      </c>
      <c r="L85">
        <v>1691</v>
      </c>
      <c r="M85" t="s">
        <v>152</v>
      </c>
      <c r="N85" t="s">
        <v>2296</v>
      </c>
      <c r="O85">
        <v>3</v>
      </c>
      <c r="P85">
        <v>2</v>
      </c>
      <c r="Q85">
        <v>0.83333333333333348</v>
      </c>
      <c r="V85">
        <v>1088000</v>
      </c>
      <c r="W85">
        <v>977721</v>
      </c>
      <c r="X85">
        <v>133</v>
      </c>
      <c r="Y85" t="s">
        <v>61</v>
      </c>
      <c r="Z85">
        <v>248446</v>
      </c>
      <c r="AA85" t="e">
        <v>#VALUE!</v>
      </c>
      <c r="AB85">
        <v>8</v>
      </c>
      <c r="AC85" t="s">
        <v>61</v>
      </c>
      <c r="AD85" t="s">
        <v>3829</v>
      </c>
      <c r="AF85" t="s">
        <v>61</v>
      </c>
      <c r="AG85" t="s">
        <v>60</v>
      </c>
      <c r="AI85" t="s">
        <v>2289</v>
      </c>
      <c r="AL85" t="s">
        <v>2303</v>
      </c>
      <c r="AN85" t="s">
        <v>11</v>
      </c>
      <c r="AO85" t="s">
        <v>92</v>
      </c>
      <c r="AP85" t="s">
        <v>61</v>
      </c>
      <c r="AQ85" t="s">
        <v>61</v>
      </c>
      <c r="AR85" t="s">
        <v>61</v>
      </c>
      <c r="AV85">
        <v>8</v>
      </c>
      <c r="AW85" t="s">
        <v>2293</v>
      </c>
      <c r="AX85" t="s">
        <v>2301</v>
      </c>
      <c r="BE85" t="s">
        <v>60</v>
      </c>
      <c r="BH85" t="s">
        <v>60</v>
      </c>
      <c r="BN85" t="s">
        <v>60</v>
      </c>
      <c r="BQ85" t="s">
        <v>61</v>
      </c>
      <c r="BR85">
        <v>44592</v>
      </c>
      <c r="BS85">
        <v>1.5123287671232877</v>
      </c>
      <c r="BT85">
        <v>44592</v>
      </c>
      <c r="BU85" t="s">
        <v>11</v>
      </c>
      <c r="BV85">
        <v>391605.84</v>
      </c>
      <c r="BW85">
        <v>-54138.62</v>
      </c>
      <c r="BX85">
        <v>-0.13824773399702109</v>
      </c>
      <c r="BY85" t="s">
        <v>2332</v>
      </c>
      <c r="BZ85" t="b">
        <v>1</v>
      </c>
      <c r="CA85" t="b">
        <v>0</v>
      </c>
      <c r="CB85" t="b">
        <v>0</v>
      </c>
      <c r="CC85" t="b">
        <v>1</v>
      </c>
      <c r="CD85" t="b">
        <v>0</v>
      </c>
      <c r="CE85" t="b">
        <v>0</v>
      </c>
      <c r="CF85" t="b">
        <v>0</v>
      </c>
      <c r="CG85" t="b">
        <v>0</v>
      </c>
      <c r="CH85" t="b">
        <v>0</v>
      </c>
      <c r="CI85" t="b">
        <v>0</v>
      </c>
      <c r="CJ85" t="b">
        <v>0</v>
      </c>
      <c r="CK85" t="b">
        <v>0</v>
      </c>
      <c r="CL85" t="b">
        <v>0</v>
      </c>
      <c r="CM85" t="b">
        <v>0</v>
      </c>
      <c r="CN85" t="b">
        <v>0</v>
      </c>
      <c r="CO85" t="b">
        <v>0</v>
      </c>
      <c r="CP85" t="b">
        <v>0</v>
      </c>
      <c r="CQ85" t="b">
        <v>0</v>
      </c>
      <c r="CR85" t="b">
        <v>0</v>
      </c>
    </row>
    <row r="86" spans="1:96" x14ac:dyDescent="0.25">
      <c r="A86">
        <v>127</v>
      </c>
      <c r="B86" t="s">
        <v>307</v>
      </c>
      <c r="C86" t="s">
        <v>104</v>
      </c>
      <c r="D86" t="s">
        <v>254</v>
      </c>
      <c r="E86" t="s">
        <v>57</v>
      </c>
      <c r="F86" t="s">
        <v>308</v>
      </c>
      <c r="G86">
        <v>30909</v>
      </c>
      <c r="H86">
        <v>2</v>
      </c>
      <c r="I86" t="s">
        <v>122</v>
      </c>
      <c r="J86" t="s">
        <v>250</v>
      </c>
      <c r="K86">
        <v>6</v>
      </c>
      <c r="L86">
        <v>1740</v>
      </c>
      <c r="M86" t="s">
        <v>124</v>
      </c>
      <c r="N86" t="s">
        <v>2296</v>
      </c>
      <c r="O86">
        <v>2</v>
      </c>
      <c r="P86">
        <v>2</v>
      </c>
      <c r="Q86">
        <v>0.75</v>
      </c>
      <c r="V86">
        <v>1099224</v>
      </c>
      <c r="W86">
        <v>1197219</v>
      </c>
      <c r="X86">
        <v>114</v>
      </c>
      <c r="Y86">
        <v>8</v>
      </c>
      <c r="Z86">
        <v>65096</v>
      </c>
      <c r="AA86">
        <v>0.92982456140350878</v>
      </c>
      <c r="AB86">
        <v>6</v>
      </c>
      <c r="AC86" t="s">
        <v>3125</v>
      </c>
      <c r="AD86" t="s">
        <v>3126</v>
      </c>
      <c r="AE86">
        <v>1</v>
      </c>
      <c r="AF86" t="s">
        <v>3127</v>
      </c>
      <c r="AG86">
        <v>43883</v>
      </c>
      <c r="AI86" t="s">
        <v>3128</v>
      </c>
      <c r="AL86" t="s">
        <v>2303</v>
      </c>
      <c r="AN86" t="s">
        <v>11</v>
      </c>
      <c r="AO86" t="s">
        <v>3129</v>
      </c>
      <c r="AV86">
        <v>5</v>
      </c>
      <c r="BE86" t="s">
        <v>60</v>
      </c>
      <c r="BH86" t="s">
        <v>60</v>
      </c>
      <c r="BN86" t="s">
        <v>60</v>
      </c>
      <c r="BQ86" t="s">
        <v>61</v>
      </c>
      <c r="BR86">
        <v>44227</v>
      </c>
      <c r="BS86">
        <v>0.51232876712328768</v>
      </c>
      <c r="BT86">
        <v>44227</v>
      </c>
      <c r="BU86" t="s">
        <v>11</v>
      </c>
      <c r="BV86">
        <v>405714.48</v>
      </c>
      <c r="BW86">
        <v>-61137.38</v>
      </c>
      <c r="BX86">
        <v>-0.15069065319039143</v>
      </c>
      <c r="BY86" t="s">
        <v>2332</v>
      </c>
      <c r="BZ86" t="b">
        <v>1</v>
      </c>
      <c r="CA86" t="b">
        <v>1</v>
      </c>
      <c r="CB86" t="b">
        <v>0</v>
      </c>
      <c r="CC86" t="b">
        <v>1</v>
      </c>
      <c r="CD86" t="b">
        <v>0</v>
      </c>
      <c r="CE86" t="b">
        <v>0</v>
      </c>
      <c r="CF86" t="b">
        <v>1</v>
      </c>
      <c r="CG86" t="b">
        <v>1</v>
      </c>
      <c r="CH86" t="b">
        <v>0</v>
      </c>
      <c r="CI86" t="b">
        <v>0</v>
      </c>
      <c r="CJ86" t="b">
        <v>0</v>
      </c>
      <c r="CK86" t="b">
        <v>0</v>
      </c>
      <c r="CL86" t="b">
        <v>0</v>
      </c>
      <c r="CM86" t="b">
        <v>0</v>
      </c>
      <c r="CN86" t="b">
        <v>1</v>
      </c>
      <c r="CO86" t="b">
        <v>0</v>
      </c>
      <c r="CP86" t="b">
        <v>0</v>
      </c>
      <c r="CQ86" t="b">
        <v>0</v>
      </c>
      <c r="CR86" t="b">
        <v>0</v>
      </c>
    </row>
    <row r="87" spans="1:96" x14ac:dyDescent="0.25">
      <c r="A87">
        <v>128</v>
      </c>
      <c r="B87" t="s">
        <v>965</v>
      </c>
      <c r="C87" t="s">
        <v>967</v>
      </c>
      <c r="D87" t="s">
        <v>121</v>
      </c>
      <c r="E87" t="s">
        <v>57</v>
      </c>
      <c r="F87" t="s">
        <v>966</v>
      </c>
      <c r="G87">
        <v>48507</v>
      </c>
      <c r="H87">
        <v>2</v>
      </c>
      <c r="I87" t="s">
        <v>122</v>
      </c>
      <c r="J87" t="s">
        <v>123</v>
      </c>
      <c r="K87">
        <v>10</v>
      </c>
      <c r="L87">
        <v>1554</v>
      </c>
      <c r="M87" t="s">
        <v>717</v>
      </c>
      <c r="N87" t="s">
        <v>2296</v>
      </c>
      <c r="O87">
        <v>3</v>
      </c>
      <c r="P87">
        <v>2</v>
      </c>
      <c r="Q87">
        <v>0.83333333333333348</v>
      </c>
      <c r="V87">
        <v>1300000</v>
      </c>
      <c r="W87">
        <v>880106</v>
      </c>
      <c r="X87">
        <v>98</v>
      </c>
      <c r="Y87">
        <v>27</v>
      </c>
      <c r="Z87">
        <v>290385</v>
      </c>
      <c r="AA87">
        <v>0.72448979591836737</v>
      </c>
      <c r="AB87">
        <v>4</v>
      </c>
      <c r="AC87" t="s">
        <v>2984</v>
      </c>
      <c r="AD87" t="s">
        <v>2985</v>
      </c>
      <c r="AE87">
        <v>1</v>
      </c>
      <c r="AF87" t="s">
        <v>2567</v>
      </c>
      <c r="AG87">
        <v>43885</v>
      </c>
      <c r="AI87" t="s">
        <v>2289</v>
      </c>
      <c r="AL87" t="s">
        <v>2986</v>
      </c>
      <c r="AN87" t="s">
        <v>11</v>
      </c>
      <c r="AO87" t="s">
        <v>92</v>
      </c>
      <c r="AP87" t="s">
        <v>61</v>
      </c>
      <c r="AQ87" t="s">
        <v>61</v>
      </c>
      <c r="AR87">
        <v>3</v>
      </c>
      <c r="AS87" t="s">
        <v>2987</v>
      </c>
      <c r="AT87" t="s">
        <v>2988</v>
      </c>
      <c r="AU87" t="s">
        <v>2989</v>
      </c>
      <c r="AV87">
        <v>3</v>
      </c>
      <c r="BE87" t="s">
        <v>60</v>
      </c>
      <c r="BH87" t="s">
        <v>60</v>
      </c>
      <c r="BN87" t="s">
        <v>60</v>
      </c>
      <c r="BQ87" t="s">
        <v>61</v>
      </c>
      <c r="BR87">
        <v>44227</v>
      </c>
      <c r="BS87">
        <v>0.51232876712328768</v>
      </c>
      <c r="BT87">
        <v>44227</v>
      </c>
      <c r="BU87" t="s">
        <v>11</v>
      </c>
      <c r="BV87">
        <v>281717.11</v>
      </c>
      <c r="BW87">
        <v>-72219.399999999994</v>
      </c>
      <c r="BX87">
        <v>-0.2563543265086029</v>
      </c>
      <c r="BY87" t="s">
        <v>2332</v>
      </c>
      <c r="BZ87" t="b">
        <v>1</v>
      </c>
      <c r="CA87" t="b">
        <v>1</v>
      </c>
      <c r="CB87" t="b">
        <v>0</v>
      </c>
      <c r="CC87" t="b">
        <v>1</v>
      </c>
      <c r="CD87" t="b">
        <v>0</v>
      </c>
      <c r="CE87" t="b">
        <v>0</v>
      </c>
      <c r="CF87" t="b">
        <v>0</v>
      </c>
      <c r="CG87" t="b">
        <v>0</v>
      </c>
      <c r="CH87" t="b">
        <v>0</v>
      </c>
      <c r="CI87" t="b">
        <v>0</v>
      </c>
      <c r="CJ87" t="b">
        <v>0</v>
      </c>
      <c r="CK87" t="b">
        <v>0</v>
      </c>
      <c r="CL87" t="b">
        <v>1</v>
      </c>
      <c r="CM87" t="b">
        <v>0</v>
      </c>
      <c r="CN87" t="b">
        <v>1</v>
      </c>
      <c r="CO87" t="b">
        <v>0</v>
      </c>
      <c r="CP87" t="b">
        <v>0</v>
      </c>
      <c r="CQ87" t="b">
        <v>0</v>
      </c>
      <c r="CR87" t="b">
        <v>0</v>
      </c>
    </row>
    <row r="88" spans="1:96" x14ac:dyDescent="0.25">
      <c r="A88">
        <v>129</v>
      </c>
      <c r="B88" t="s">
        <v>309</v>
      </c>
      <c r="C88" t="s">
        <v>311</v>
      </c>
      <c r="D88" t="s">
        <v>312</v>
      </c>
      <c r="E88" t="s">
        <v>57</v>
      </c>
      <c r="F88" t="s">
        <v>310</v>
      </c>
      <c r="G88">
        <v>68114</v>
      </c>
      <c r="H88">
        <v>2</v>
      </c>
      <c r="I88" t="s">
        <v>122</v>
      </c>
      <c r="J88" t="s">
        <v>313</v>
      </c>
      <c r="K88">
        <v>14</v>
      </c>
      <c r="L88">
        <v>1830</v>
      </c>
      <c r="M88" t="s">
        <v>124</v>
      </c>
      <c r="N88" t="s">
        <v>1988</v>
      </c>
      <c r="O88">
        <v>2</v>
      </c>
      <c r="P88">
        <v>2</v>
      </c>
      <c r="Q88">
        <v>0.75</v>
      </c>
      <c r="V88">
        <v>1045782</v>
      </c>
      <c r="W88">
        <v>1002009</v>
      </c>
      <c r="X88">
        <v>120</v>
      </c>
      <c r="Y88">
        <v>4</v>
      </c>
      <c r="Z88">
        <v>221045</v>
      </c>
      <c r="AA88">
        <v>0.96666666666666667</v>
      </c>
      <c r="AB88">
        <v>4</v>
      </c>
      <c r="AC88" t="s">
        <v>2725</v>
      </c>
      <c r="AD88" t="s">
        <v>2726</v>
      </c>
      <c r="AE88">
        <v>1</v>
      </c>
      <c r="AF88" t="s">
        <v>2573</v>
      </c>
      <c r="AG88">
        <v>43889</v>
      </c>
      <c r="AI88" t="s">
        <v>2727</v>
      </c>
      <c r="AL88" t="s">
        <v>2728</v>
      </c>
      <c r="AN88" t="s">
        <v>10</v>
      </c>
      <c r="AO88" t="s">
        <v>2729</v>
      </c>
      <c r="AP88" t="s">
        <v>314</v>
      </c>
      <c r="AQ88" t="s">
        <v>378</v>
      </c>
      <c r="AR88">
        <v>3</v>
      </c>
      <c r="AS88" t="s">
        <v>2730</v>
      </c>
      <c r="AT88" t="s">
        <v>2395</v>
      </c>
      <c r="AU88" t="s">
        <v>2396</v>
      </c>
      <c r="AV88">
        <v>3</v>
      </c>
      <c r="AZ88" t="s">
        <v>2362</v>
      </c>
      <c r="BC88" t="s">
        <v>10</v>
      </c>
      <c r="BD88">
        <v>180</v>
      </c>
      <c r="BE88" t="s">
        <v>60</v>
      </c>
      <c r="BH88" t="s">
        <v>60</v>
      </c>
      <c r="BJ88" t="s">
        <v>2397</v>
      </c>
      <c r="BK88" t="s">
        <v>10</v>
      </c>
      <c r="BL88" t="s">
        <v>2731</v>
      </c>
      <c r="BM88">
        <v>60</v>
      </c>
      <c r="BN88" t="s">
        <v>60</v>
      </c>
      <c r="BP88">
        <v>30</v>
      </c>
      <c r="BQ88" t="s">
        <v>61</v>
      </c>
      <c r="BR88">
        <v>44592</v>
      </c>
      <c r="BS88">
        <v>1.5123287671232877</v>
      </c>
      <c r="BT88">
        <v>44592</v>
      </c>
      <c r="BU88" t="s">
        <v>11</v>
      </c>
      <c r="BV88">
        <v>477426.7</v>
      </c>
      <c r="BW88">
        <v>30185.68</v>
      </c>
      <c r="BX88">
        <v>6.3225789424847828E-2</v>
      </c>
      <c r="BY88" t="s">
        <v>2332</v>
      </c>
      <c r="BZ88" t="b">
        <v>0</v>
      </c>
      <c r="CA88" t="b">
        <v>1</v>
      </c>
      <c r="CB88" t="b">
        <v>0</v>
      </c>
      <c r="CC88" t="b">
        <v>0</v>
      </c>
      <c r="CD88" t="b">
        <v>0</v>
      </c>
      <c r="CE88" t="b">
        <v>0</v>
      </c>
      <c r="CF88" t="b">
        <v>1</v>
      </c>
      <c r="CG88" t="b">
        <v>0</v>
      </c>
      <c r="CH88" t="b">
        <v>0</v>
      </c>
      <c r="CI88" t="b">
        <v>0</v>
      </c>
      <c r="CJ88" t="b">
        <v>0</v>
      </c>
      <c r="CK88" t="b">
        <v>0</v>
      </c>
      <c r="CL88" t="b">
        <v>0</v>
      </c>
      <c r="CM88" t="b">
        <v>0</v>
      </c>
      <c r="CN88" t="b">
        <v>0</v>
      </c>
      <c r="CO88" t="b">
        <v>0</v>
      </c>
      <c r="CP88" t="b">
        <v>0</v>
      </c>
      <c r="CQ88" t="b">
        <v>0</v>
      </c>
      <c r="CR88" t="b">
        <v>0</v>
      </c>
    </row>
    <row r="89" spans="1:96" x14ac:dyDescent="0.25">
      <c r="A89">
        <v>513</v>
      </c>
      <c r="B89" t="s">
        <v>515</v>
      </c>
      <c r="C89" t="s">
        <v>517</v>
      </c>
      <c r="D89" t="s">
        <v>323</v>
      </c>
      <c r="E89" t="s">
        <v>57</v>
      </c>
      <c r="F89" t="s">
        <v>516</v>
      </c>
      <c r="G89">
        <v>63131</v>
      </c>
      <c r="H89">
        <v>2</v>
      </c>
      <c r="I89" t="s">
        <v>122</v>
      </c>
      <c r="J89" t="s">
        <v>210</v>
      </c>
      <c r="K89">
        <v>9</v>
      </c>
      <c r="L89">
        <v>1343</v>
      </c>
      <c r="M89" t="s">
        <v>231</v>
      </c>
      <c r="N89" t="s">
        <v>1988</v>
      </c>
      <c r="O89">
        <v>2</v>
      </c>
      <c r="P89">
        <v>2</v>
      </c>
      <c r="Q89">
        <v>0.75</v>
      </c>
      <c r="V89">
        <v>1197210</v>
      </c>
      <c r="W89">
        <v>1136161</v>
      </c>
      <c r="X89">
        <v>115</v>
      </c>
      <c r="Y89">
        <v>13</v>
      </c>
      <c r="Z89">
        <v>54542</v>
      </c>
      <c r="AA89">
        <v>0.88695652173913042</v>
      </c>
      <c r="AB89">
        <v>3</v>
      </c>
      <c r="AC89" t="s">
        <v>3133</v>
      </c>
      <c r="AD89" t="s">
        <v>3405</v>
      </c>
      <c r="AE89">
        <v>0</v>
      </c>
      <c r="AG89">
        <v>43880</v>
      </c>
      <c r="AI89" t="s">
        <v>3406</v>
      </c>
      <c r="AL89" t="s">
        <v>3407</v>
      </c>
      <c r="AN89" t="s">
        <v>2460</v>
      </c>
      <c r="AO89" t="s">
        <v>518</v>
      </c>
      <c r="AP89">
        <v>32</v>
      </c>
      <c r="AQ89" t="s">
        <v>3033</v>
      </c>
      <c r="AR89">
        <v>2</v>
      </c>
      <c r="AS89" t="s">
        <v>3408</v>
      </c>
      <c r="AT89" t="s">
        <v>2431</v>
      </c>
      <c r="AU89" t="s">
        <v>2432</v>
      </c>
      <c r="AV89">
        <v>3</v>
      </c>
      <c r="BE89" t="s">
        <v>60</v>
      </c>
      <c r="BH89" t="s">
        <v>60</v>
      </c>
      <c r="BN89" t="s">
        <v>60</v>
      </c>
      <c r="BQ89" t="s">
        <v>61</v>
      </c>
      <c r="BR89">
        <v>44196</v>
      </c>
      <c r="BS89">
        <v>0.42739726027397262</v>
      </c>
      <c r="BT89">
        <v>44196</v>
      </c>
      <c r="BU89" t="s">
        <v>11</v>
      </c>
      <c r="BV89">
        <v>442127.3</v>
      </c>
      <c r="BW89">
        <v>17573.37</v>
      </c>
      <c r="BX89">
        <v>3.974730807167981E-2</v>
      </c>
      <c r="BY89" t="s">
        <v>62</v>
      </c>
      <c r="BZ89" t="b">
        <v>1</v>
      </c>
      <c r="CA89" t="b">
        <v>1</v>
      </c>
      <c r="CB89" t="b">
        <v>0</v>
      </c>
      <c r="CC89" t="b">
        <v>0</v>
      </c>
      <c r="CD89" t="b">
        <v>1</v>
      </c>
      <c r="CE89" t="b">
        <v>0</v>
      </c>
      <c r="CF89" t="b">
        <v>1</v>
      </c>
      <c r="CG89" t="b">
        <v>0</v>
      </c>
      <c r="CH89" t="b">
        <v>0</v>
      </c>
      <c r="CI89" t="b">
        <v>0</v>
      </c>
      <c r="CJ89" t="b">
        <v>0</v>
      </c>
      <c r="CK89" t="b">
        <v>0</v>
      </c>
      <c r="CL89" t="b">
        <v>0</v>
      </c>
      <c r="CM89" t="b">
        <v>0</v>
      </c>
      <c r="CN89" t="b">
        <v>0</v>
      </c>
      <c r="CO89" t="b">
        <v>0</v>
      </c>
      <c r="CP89" t="b">
        <v>0</v>
      </c>
      <c r="CQ89" t="b">
        <v>0</v>
      </c>
      <c r="CR89" t="b">
        <v>1</v>
      </c>
    </row>
    <row r="90" spans="1:96" x14ac:dyDescent="0.25">
      <c r="A90">
        <v>133</v>
      </c>
      <c r="B90" t="s">
        <v>1203</v>
      </c>
      <c r="C90" t="s">
        <v>1204</v>
      </c>
      <c r="D90" t="s">
        <v>1205</v>
      </c>
      <c r="E90" t="s">
        <v>57</v>
      </c>
      <c r="F90" t="s">
        <v>2398</v>
      </c>
      <c r="G90">
        <v>57106</v>
      </c>
      <c r="H90">
        <v>2</v>
      </c>
      <c r="I90" t="s">
        <v>122</v>
      </c>
      <c r="J90" t="s">
        <v>313</v>
      </c>
      <c r="K90">
        <v>14</v>
      </c>
      <c r="L90">
        <v>1591</v>
      </c>
      <c r="M90" t="s">
        <v>98</v>
      </c>
      <c r="N90" t="s">
        <v>2296</v>
      </c>
      <c r="O90">
        <v>2</v>
      </c>
      <c r="P90">
        <v>3</v>
      </c>
      <c r="Q90">
        <v>0.91666666666666652</v>
      </c>
      <c r="V90">
        <v>1125718</v>
      </c>
      <c r="W90">
        <v>863958</v>
      </c>
      <c r="X90">
        <v>93</v>
      </c>
      <c r="Y90">
        <v>9</v>
      </c>
      <c r="Z90">
        <v>230420</v>
      </c>
      <c r="AA90">
        <v>0.90322580645161288</v>
      </c>
      <c r="AB90">
        <v>5</v>
      </c>
      <c r="AC90" t="s">
        <v>2399</v>
      </c>
      <c r="AD90" t="s">
        <v>2400</v>
      </c>
      <c r="AE90">
        <v>2</v>
      </c>
      <c r="AF90" t="s">
        <v>2386</v>
      </c>
      <c r="AG90">
        <v>43880</v>
      </c>
      <c r="AI90" t="s">
        <v>2289</v>
      </c>
      <c r="AL90" t="s">
        <v>2401</v>
      </c>
      <c r="AN90" t="s">
        <v>10</v>
      </c>
      <c r="AO90" t="s">
        <v>2402</v>
      </c>
      <c r="AP90">
        <v>14</v>
      </c>
      <c r="AQ90" t="s">
        <v>649</v>
      </c>
      <c r="AR90">
        <v>3</v>
      </c>
      <c r="AS90" t="s">
        <v>2403</v>
      </c>
      <c r="AT90" t="s">
        <v>2281</v>
      </c>
      <c r="AU90" t="s">
        <v>2404</v>
      </c>
      <c r="AV90">
        <v>3</v>
      </c>
      <c r="AW90" t="s">
        <v>2293</v>
      </c>
      <c r="AX90" t="s">
        <v>2284</v>
      </c>
      <c r="AY90" t="s">
        <v>3</v>
      </c>
      <c r="AZ90" t="s">
        <v>24</v>
      </c>
      <c r="BC90" t="s">
        <v>11</v>
      </c>
      <c r="BE90" t="s">
        <v>60</v>
      </c>
      <c r="BH90" t="s">
        <v>60</v>
      </c>
      <c r="BK90" t="s">
        <v>10</v>
      </c>
      <c r="BL90">
        <v>180</v>
      </c>
      <c r="BM90">
        <v>30</v>
      </c>
      <c r="BN90" t="s">
        <v>60</v>
      </c>
      <c r="BP90">
        <v>180</v>
      </c>
      <c r="BQ90" t="s">
        <v>61</v>
      </c>
      <c r="BR90">
        <v>44377</v>
      </c>
      <c r="BS90">
        <v>0.92328767123287669</v>
      </c>
      <c r="BT90">
        <v>44377</v>
      </c>
      <c r="BU90" t="s">
        <v>11</v>
      </c>
      <c r="BV90">
        <v>478754.23</v>
      </c>
      <c r="BW90">
        <v>-1745.03</v>
      </c>
      <c r="BX90">
        <v>-3.6449390744808666E-3</v>
      </c>
      <c r="BY90" t="s">
        <v>2332</v>
      </c>
      <c r="BZ90" t="b">
        <v>1</v>
      </c>
      <c r="CA90" t="b">
        <v>1</v>
      </c>
      <c r="CB90" t="b">
        <v>0</v>
      </c>
      <c r="CC90" t="b">
        <v>1</v>
      </c>
      <c r="CD90" t="b">
        <v>0</v>
      </c>
      <c r="CE90" t="b">
        <v>0</v>
      </c>
      <c r="CF90" t="b">
        <v>1</v>
      </c>
      <c r="CG90" t="b">
        <v>0</v>
      </c>
      <c r="CH90" t="b">
        <v>1</v>
      </c>
      <c r="CI90" t="b">
        <v>0</v>
      </c>
      <c r="CJ90" t="b">
        <v>0</v>
      </c>
      <c r="CK90" t="b">
        <v>0</v>
      </c>
      <c r="CL90" t="b">
        <v>0</v>
      </c>
      <c r="CM90" t="b">
        <v>0</v>
      </c>
      <c r="CN90" t="b">
        <v>0</v>
      </c>
      <c r="CO90" t="b">
        <v>0</v>
      </c>
      <c r="CP90" t="b">
        <v>0</v>
      </c>
      <c r="CQ90" t="b">
        <v>0</v>
      </c>
      <c r="CR90" t="b">
        <v>0</v>
      </c>
    </row>
    <row r="91" spans="1:96" x14ac:dyDescent="0.25">
      <c r="A91">
        <v>134</v>
      </c>
      <c r="B91" t="s">
        <v>848</v>
      </c>
      <c r="C91" t="s">
        <v>850</v>
      </c>
      <c r="D91" t="s">
        <v>83</v>
      </c>
      <c r="E91" t="s">
        <v>137</v>
      </c>
      <c r="F91" t="s">
        <v>849</v>
      </c>
      <c r="G91">
        <v>1844</v>
      </c>
      <c r="H91">
        <v>1</v>
      </c>
      <c r="I91" t="s">
        <v>4027</v>
      </c>
      <c r="J91" t="s">
        <v>106</v>
      </c>
      <c r="K91">
        <v>4</v>
      </c>
      <c r="L91">
        <v>1990</v>
      </c>
      <c r="M91" t="s">
        <v>851</v>
      </c>
      <c r="N91" t="s">
        <v>1988</v>
      </c>
      <c r="O91">
        <v>3</v>
      </c>
      <c r="P91">
        <v>3</v>
      </c>
      <c r="Q91">
        <v>1</v>
      </c>
      <c r="V91" t="s">
        <v>61</v>
      </c>
      <c r="W91" t="s">
        <v>61</v>
      </c>
      <c r="X91" t="s">
        <v>61</v>
      </c>
      <c r="Y91" t="s">
        <v>61</v>
      </c>
      <c r="Z91" t="s">
        <v>61</v>
      </c>
      <c r="AA91" t="e">
        <v>#VALUE!</v>
      </c>
      <c r="AC91" t="s">
        <v>61</v>
      </c>
      <c r="AD91" t="s">
        <v>61</v>
      </c>
      <c r="AF91" t="s">
        <v>61</v>
      </c>
      <c r="AG91" t="s">
        <v>60</v>
      </c>
      <c r="AI91" t="s">
        <v>2289</v>
      </c>
      <c r="AL91" t="s">
        <v>2303</v>
      </c>
      <c r="AN91" t="s">
        <v>11</v>
      </c>
      <c r="AO91" t="s">
        <v>92</v>
      </c>
      <c r="AP91" t="s">
        <v>61</v>
      </c>
      <c r="AQ91" t="s">
        <v>61</v>
      </c>
      <c r="AR91" t="s">
        <v>61</v>
      </c>
      <c r="AV91">
        <v>0</v>
      </c>
      <c r="BE91" t="s">
        <v>60</v>
      </c>
      <c r="BH91" t="s">
        <v>60</v>
      </c>
      <c r="BN91" t="s">
        <v>60</v>
      </c>
      <c r="BQ91" t="s">
        <v>61</v>
      </c>
      <c r="BR91">
        <v>44227</v>
      </c>
      <c r="BS91">
        <v>0.51232876712328768</v>
      </c>
      <c r="BT91">
        <v>44227</v>
      </c>
      <c r="BU91" t="s">
        <v>11</v>
      </c>
      <c r="BV91">
        <v>599719.41</v>
      </c>
      <c r="BW91">
        <v>40728.81</v>
      </c>
      <c r="BX91">
        <v>6.7913109565688384E-2</v>
      </c>
      <c r="BY91" t="s">
        <v>2332</v>
      </c>
      <c r="BZ91" t="b">
        <v>0</v>
      </c>
      <c r="CA91" t="b">
        <v>0</v>
      </c>
      <c r="CB91" t="b">
        <v>0</v>
      </c>
      <c r="CC91" t="b">
        <v>0</v>
      </c>
      <c r="CD91" t="b">
        <v>0</v>
      </c>
      <c r="CE91" t="b">
        <v>0</v>
      </c>
      <c r="CF91" t="b">
        <v>0</v>
      </c>
      <c r="CG91" t="b">
        <v>0</v>
      </c>
      <c r="CH91" t="b">
        <v>0</v>
      </c>
      <c r="CI91" t="b">
        <v>0</v>
      </c>
      <c r="CJ91" t="b">
        <v>0</v>
      </c>
      <c r="CK91" t="b">
        <v>0</v>
      </c>
      <c r="CL91" t="b">
        <v>0</v>
      </c>
      <c r="CM91" t="b">
        <v>0</v>
      </c>
      <c r="CN91" t="b">
        <v>0</v>
      </c>
      <c r="CO91" t="b">
        <v>0</v>
      </c>
      <c r="CP91" t="b">
        <v>0</v>
      </c>
      <c r="CQ91" t="b">
        <v>0</v>
      </c>
      <c r="CR91" t="b">
        <v>0</v>
      </c>
    </row>
    <row r="92" spans="1:96" x14ac:dyDescent="0.25">
      <c r="A92">
        <v>137</v>
      </c>
      <c r="B92" t="s">
        <v>670</v>
      </c>
      <c r="C92" t="s">
        <v>672</v>
      </c>
      <c r="D92" t="s">
        <v>283</v>
      </c>
      <c r="E92" t="s">
        <v>72</v>
      </c>
      <c r="F92" t="s">
        <v>671</v>
      </c>
      <c r="G92">
        <v>40509</v>
      </c>
      <c r="H92" t="s">
        <v>2197</v>
      </c>
      <c r="I92" t="s">
        <v>61</v>
      </c>
      <c r="J92" t="s">
        <v>2197</v>
      </c>
      <c r="K92" t="s">
        <v>2197</v>
      </c>
      <c r="L92">
        <v>2500</v>
      </c>
      <c r="M92" t="s">
        <v>410</v>
      </c>
      <c r="N92" t="s">
        <v>61</v>
      </c>
      <c r="O92">
        <v>3</v>
      </c>
      <c r="P92">
        <v>2</v>
      </c>
      <c r="Q92">
        <v>0.83333333333333348</v>
      </c>
      <c r="V92">
        <v>980000</v>
      </c>
      <c r="W92" t="s">
        <v>61</v>
      </c>
      <c r="X92">
        <v>25</v>
      </c>
      <c r="Y92">
        <v>5</v>
      </c>
      <c r="Z92" t="s">
        <v>61</v>
      </c>
      <c r="AA92">
        <v>0.8</v>
      </c>
      <c r="AC92" t="s">
        <v>2213</v>
      </c>
      <c r="AD92" t="s">
        <v>3446</v>
      </c>
      <c r="AE92">
        <v>0</v>
      </c>
      <c r="AG92" t="s">
        <v>2213</v>
      </c>
      <c r="AI92" t="s">
        <v>2341</v>
      </c>
      <c r="AL92" t="s">
        <v>2303</v>
      </c>
      <c r="AN92" t="s">
        <v>10</v>
      </c>
      <c r="AO92" t="s">
        <v>673</v>
      </c>
      <c r="AP92" t="s">
        <v>674</v>
      </c>
      <c r="AQ92" t="s">
        <v>61</v>
      </c>
      <c r="AV92">
        <v>0</v>
      </c>
      <c r="BE92" t="s">
        <v>60</v>
      </c>
      <c r="BH92" t="s">
        <v>60</v>
      </c>
      <c r="BN92" t="s">
        <v>60</v>
      </c>
      <c r="BQ92" t="s">
        <v>61</v>
      </c>
      <c r="BR92">
        <v>43890</v>
      </c>
      <c r="BS92">
        <v>-0.41095890410958902</v>
      </c>
      <c r="BT92">
        <v>43890</v>
      </c>
      <c r="BU92" t="s">
        <v>11</v>
      </c>
      <c r="BV92" t="s">
        <v>60</v>
      </c>
      <c r="BW92" t="s">
        <v>60</v>
      </c>
      <c r="BX92" t="e">
        <v>#VALUE!</v>
      </c>
      <c r="BY92" t="s">
        <v>2197</v>
      </c>
      <c r="BZ92" t="b">
        <v>0</v>
      </c>
      <c r="CA92" t="b">
        <v>0</v>
      </c>
      <c r="CB92" t="b">
        <v>0</v>
      </c>
      <c r="CC92" t="b">
        <v>0</v>
      </c>
      <c r="CD92" t="b">
        <v>0</v>
      </c>
      <c r="CE92" t="b">
        <v>0</v>
      </c>
      <c r="CF92" t="b">
        <v>1</v>
      </c>
      <c r="CG92" t="b">
        <v>0</v>
      </c>
      <c r="CH92" t="b">
        <v>0</v>
      </c>
      <c r="CI92" t="b">
        <v>0</v>
      </c>
      <c r="CJ92" t="b">
        <v>0</v>
      </c>
      <c r="CK92" t="b">
        <v>0</v>
      </c>
      <c r="CL92" t="b">
        <v>0</v>
      </c>
      <c r="CM92" t="b">
        <v>0</v>
      </c>
      <c r="CN92" t="b">
        <v>0</v>
      </c>
      <c r="CO92" t="b">
        <v>0</v>
      </c>
      <c r="CP92" t="b">
        <v>0</v>
      </c>
      <c r="CQ92" t="b">
        <v>0</v>
      </c>
      <c r="CR92" t="b">
        <v>1</v>
      </c>
    </row>
    <row r="93" spans="1:96" x14ac:dyDescent="0.25">
      <c r="A93">
        <v>135</v>
      </c>
      <c r="B93" t="s">
        <v>815</v>
      </c>
      <c r="C93" t="s">
        <v>817</v>
      </c>
      <c r="D93" t="s">
        <v>131</v>
      </c>
      <c r="E93" t="s">
        <v>57</v>
      </c>
      <c r="F93" t="s">
        <v>816</v>
      </c>
      <c r="G93">
        <v>32301</v>
      </c>
      <c r="H93">
        <v>2</v>
      </c>
      <c r="I93" t="s">
        <v>122</v>
      </c>
      <c r="J93" t="s">
        <v>157</v>
      </c>
      <c r="K93">
        <v>5</v>
      </c>
      <c r="L93">
        <v>1881</v>
      </c>
      <c r="M93" t="s">
        <v>124</v>
      </c>
      <c r="N93" t="s">
        <v>2296</v>
      </c>
      <c r="O93">
        <v>3</v>
      </c>
      <c r="P93">
        <v>2</v>
      </c>
      <c r="Q93">
        <v>0.83333333333333348</v>
      </c>
      <c r="V93">
        <v>1032342</v>
      </c>
      <c r="W93">
        <v>1132940</v>
      </c>
      <c r="X93">
        <v>116</v>
      </c>
      <c r="Y93" t="s">
        <v>61</v>
      </c>
      <c r="Z93">
        <v>252776</v>
      </c>
      <c r="AA93" t="e">
        <v>#VALUE!</v>
      </c>
      <c r="AB93">
        <v>5</v>
      </c>
      <c r="AC93" t="s">
        <v>61</v>
      </c>
      <c r="AD93" t="s">
        <v>3866</v>
      </c>
      <c r="AF93" t="s">
        <v>61</v>
      </c>
      <c r="AG93" t="s">
        <v>60</v>
      </c>
      <c r="AI93" t="s">
        <v>2289</v>
      </c>
      <c r="AL93" t="s">
        <v>2303</v>
      </c>
      <c r="AN93" t="s">
        <v>11</v>
      </c>
      <c r="AO93" t="s">
        <v>92</v>
      </c>
      <c r="AP93" t="s">
        <v>61</v>
      </c>
      <c r="AQ93" t="s">
        <v>61</v>
      </c>
      <c r="AR93" t="s">
        <v>61</v>
      </c>
      <c r="AV93">
        <v>5</v>
      </c>
      <c r="BE93" t="s">
        <v>60</v>
      </c>
      <c r="BH93" t="s">
        <v>60</v>
      </c>
      <c r="BN93" t="s">
        <v>60</v>
      </c>
      <c r="BQ93" t="s">
        <v>61</v>
      </c>
      <c r="BR93">
        <v>44227</v>
      </c>
      <c r="BS93">
        <v>0.51232876712328768</v>
      </c>
      <c r="BT93">
        <v>44227</v>
      </c>
      <c r="BU93" t="s">
        <v>11</v>
      </c>
      <c r="BV93">
        <v>433078.24</v>
      </c>
      <c r="BW93">
        <v>-126966.87</v>
      </c>
      <c r="BX93">
        <v>-0.29317305344179839</v>
      </c>
      <c r="BY93" t="s">
        <v>2332</v>
      </c>
      <c r="BZ93" t="b">
        <v>1</v>
      </c>
      <c r="CA93" t="b">
        <v>1</v>
      </c>
      <c r="CB93" t="b">
        <v>0</v>
      </c>
      <c r="CC93" t="b">
        <v>1</v>
      </c>
      <c r="CD93" t="b">
        <v>0</v>
      </c>
      <c r="CE93" t="b">
        <v>0</v>
      </c>
      <c r="CF93" t="b">
        <v>0</v>
      </c>
      <c r="CG93" t="b">
        <v>1</v>
      </c>
      <c r="CH93" t="b">
        <v>0</v>
      </c>
      <c r="CI93" t="b">
        <v>0</v>
      </c>
      <c r="CJ93" t="b">
        <v>0</v>
      </c>
      <c r="CK93" t="b">
        <v>0</v>
      </c>
      <c r="CL93" t="b">
        <v>0</v>
      </c>
      <c r="CM93" t="b">
        <v>0</v>
      </c>
      <c r="CN93" t="b">
        <v>0</v>
      </c>
      <c r="CO93" t="b">
        <v>0</v>
      </c>
      <c r="CP93" t="b">
        <v>0</v>
      </c>
      <c r="CQ93" t="b">
        <v>0</v>
      </c>
      <c r="CR93" t="b">
        <v>0</v>
      </c>
    </row>
    <row r="94" spans="1:96" x14ac:dyDescent="0.25">
      <c r="A94">
        <v>136</v>
      </c>
      <c r="B94" t="s">
        <v>295</v>
      </c>
      <c r="C94" t="s">
        <v>297</v>
      </c>
      <c r="D94" t="s">
        <v>298</v>
      </c>
      <c r="E94" t="s">
        <v>72</v>
      </c>
      <c r="F94" t="s">
        <v>296</v>
      </c>
      <c r="G94">
        <v>78230</v>
      </c>
      <c r="H94">
        <v>0</v>
      </c>
      <c r="I94" t="s">
        <v>4036</v>
      </c>
      <c r="J94" t="s">
        <v>4037</v>
      </c>
      <c r="K94">
        <v>17</v>
      </c>
      <c r="L94">
        <v>2028</v>
      </c>
      <c r="M94" t="s">
        <v>299</v>
      </c>
      <c r="N94" t="s">
        <v>1988</v>
      </c>
      <c r="O94">
        <v>2</v>
      </c>
      <c r="P94">
        <v>3</v>
      </c>
      <c r="Q94">
        <v>0.91666666666666652</v>
      </c>
      <c r="V94">
        <v>285216</v>
      </c>
      <c r="W94" t="s">
        <v>61</v>
      </c>
      <c r="X94">
        <v>300</v>
      </c>
      <c r="Y94">
        <v>23</v>
      </c>
      <c r="Z94" t="s">
        <v>61</v>
      </c>
      <c r="AA94">
        <v>0.92333333333333334</v>
      </c>
      <c r="AB94">
        <v>4</v>
      </c>
      <c r="AC94" t="s">
        <v>3745</v>
      </c>
      <c r="AD94" t="s">
        <v>61</v>
      </c>
      <c r="AE94">
        <v>0</v>
      </c>
      <c r="AG94">
        <v>43874</v>
      </c>
      <c r="AH94">
        <v>43966</v>
      </c>
      <c r="AI94" t="s">
        <v>2289</v>
      </c>
      <c r="AJ94">
        <v>44007</v>
      </c>
      <c r="AK94" t="s">
        <v>3978</v>
      </c>
      <c r="AL94" t="s">
        <v>3746</v>
      </c>
      <c r="AM94">
        <v>43969</v>
      </c>
      <c r="AN94" t="s">
        <v>11</v>
      </c>
      <c r="AO94" t="s">
        <v>300</v>
      </c>
      <c r="AP94" t="s">
        <v>242</v>
      </c>
      <c r="AQ94">
        <v>0</v>
      </c>
      <c r="AS94" t="s">
        <v>3956</v>
      </c>
      <c r="AV94">
        <v>4</v>
      </c>
      <c r="BE94" t="s">
        <v>60</v>
      </c>
      <c r="BH94" t="s">
        <v>60</v>
      </c>
      <c r="BN94" t="s">
        <v>60</v>
      </c>
      <c r="BQ94" t="s">
        <v>61</v>
      </c>
      <c r="BR94">
        <v>44985</v>
      </c>
      <c r="BS94">
        <v>2.5890410958904111</v>
      </c>
      <c r="BT94">
        <v>44985</v>
      </c>
      <c r="BU94" t="s">
        <v>11</v>
      </c>
      <c r="BV94">
        <v>548476.72</v>
      </c>
      <c r="BW94">
        <v>60015.51</v>
      </c>
      <c r="BX94">
        <v>0.10942216471831294</v>
      </c>
      <c r="BY94" t="s">
        <v>2286</v>
      </c>
      <c r="BZ94" t="b">
        <v>0</v>
      </c>
      <c r="CA94" t="b">
        <v>0</v>
      </c>
      <c r="CB94" t="b">
        <v>0</v>
      </c>
      <c r="CC94" t="b">
        <v>0</v>
      </c>
      <c r="CD94" t="b">
        <v>0</v>
      </c>
      <c r="CE94" t="b">
        <v>0</v>
      </c>
      <c r="CF94" t="b">
        <v>0</v>
      </c>
      <c r="CG94" t="b">
        <v>0</v>
      </c>
      <c r="CH94" t="b">
        <v>0</v>
      </c>
      <c r="CI94" t="b">
        <v>0</v>
      </c>
      <c r="CJ94" t="b">
        <v>0</v>
      </c>
      <c r="CK94" t="b">
        <v>0</v>
      </c>
      <c r="CL94" t="b">
        <v>0</v>
      </c>
      <c r="CM94" t="b">
        <v>0</v>
      </c>
      <c r="CN94" t="b">
        <v>0</v>
      </c>
      <c r="CO94" t="b">
        <v>1</v>
      </c>
      <c r="CP94" t="b">
        <v>0</v>
      </c>
      <c r="CQ94" t="b">
        <v>0</v>
      </c>
      <c r="CR94" t="b">
        <v>0</v>
      </c>
    </row>
    <row r="95" spans="1:96" x14ac:dyDescent="0.25">
      <c r="A95">
        <v>138</v>
      </c>
      <c r="B95" t="s">
        <v>973</v>
      </c>
      <c r="C95" t="s">
        <v>975</v>
      </c>
      <c r="D95" t="s">
        <v>294</v>
      </c>
      <c r="E95" t="s">
        <v>57</v>
      </c>
      <c r="F95" t="s">
        <v>974</v>
      </c>
      <c r="G95">
        <v>46545</v>
      </c>
      <c r="H95">
        <v>2</v>
      </c>
      <c r="I95" t="s">
        <v>122</v>
      </c>
      <c r="J95" t="s">
        <v>123</v>
      </c>
      <c r="K95">
        <v>10</v>
      </c>
      <c r="L95">
        <v>1494</v>
      </c>
      <c r="M95" t="s">
        <v>98</v>
      </c>
      <c r="N95" t="s">
        <v>1988</v>
      </c>
      <c r="O95">
        <v>2</v>
      </c>
      <c r="P95">
        <v>3</v>
      </c>
      <c r="Q95">
        <v>0.91666666666666652</v>
      </c>
      <c r="V95">
        <v>918559</v>
      </c>
      <c r="W95">
        <v>743447</v>
      </c>
      <c r="X95">
        <v>137</v>
      </c>
      <c r="Y95">
        <v>3</v>
      </c>
      <c r="Z95">
        <v>27928</v>
      </c>
      <c r="AA95">
        <v>0.97810218978102192</v>
      </c>
      <c r="AB95">
        <v>3</v>
      </c>
      <c r="AC95" t="s">
        <v>2389</v>
      </c>
      <c r="AD95" t="s">
        <v>2774</v>
      </c>
      <c r="AE95">
        <v>1</v>
      </c>
      <c r="AF95" t="s">
        <v>2567</v>
      </c>
      <c r="AG95">
        <v>43885</v>
      </c>
      <c r="AI95" t="s">
        <v>2289</v>
      </c>
      <c r="AL95" t="s">
        <v>2775</v>
      </c>
      <c r="AN95" t="s">
        <v>10</v>
      </c>
      <c r="AO95" t="s">
        <v>976</v>
      </c>
      <c r="AP95" t="s">
        <v>351</v>
      </c>
      <c r="AQ95">
        <v>24.21</v>
      </c>
      <c r="AR95">
        <v>3</v>
      </c>
      <c r="AS95" t="s">
        <v>2776</v>
      </c>
      <c r="AT95" t="s">
        <v>2281</v>
      </c>
      <c r="AU95" t="s">
        <v>2777</v>
      </c>
      <c r="AV95">
        <v>2</v>
      </c>
      <c r="AZ95" t="s">
        <v>2362</v>
      </c>
      <c r="BC95" t="s">
        <v>11</v>
      </c>
      <c r="BE95" t="s">
        <v>60</v>
      </c>
      <c r="BH95" t="s">
        <v>60</v>
      </c>
      <c r="BK95" t="s">
        <v>10</v>
      </c>
      <c r="BL95">
        <v>180</v>
      </c>
      <c r="BM95">
        <v>60</v>
      </c>
      <c r="BN95" t="s">
        <v>60</v>
      </c>
      <c r="BP95">
        <v>180</v>
      </c>
      <c r="BQ95" t="s">
        <v>61</v>
      </c>
      <c r="BR95">
        <v>44227</v>
      </c>
      <c r="BS95">
        <v>0.51232876712328768</v>
      </c>
      <c r="BT95">
        <v>44227</v>
      </c>
      <c r="BU95" t="s">
        <v>11</v>
      </c>
      <c r="BV95">
        <v>506058.75</v>
      </c>
      <c r="BW95">
        <v>-22311.49</v>
      </c>
      <c r="BX95">
        <v>-4.4088734756587061E-2</v>
      </c>
      <c r="BY95" t="s">
        <v>2332</v>
      </c>
      <c r="BZ95" t="b">
        <v>1</v>
      </c>
      <c r="CA95" t="b">
        <v>1</v>
      </c>
      <c r="CB95" t="b">
        <v>0</v>
      </c>
      <c r="CC95" t="b">
        <v>1</v>
      </c>
      <c r="CD95" t="b">
        <v>0</v>
      </c>
      <c r="CE95" t="b">
        <v>0</v>
      </c>
      <c r="CF95" t="b">
        <v>0</v>
      </c>
      <c r="CG95" t="b">
        <v>0</v>
      </c>
      <c r="CH95" t="b">
        <v>0</v>
      </c>
      <c r="CI95" t="b">
        <v>0</v>
      </c>
      <c r="CJ95" t="b">
        <v>0</v>
      </c>
      <c r="CK95" t="b">
        <v>0</v>
      </c>
      <c r="CL95" t="b">
        <v>0</v>
      </c>
      <c r="CM95" t="b">
        <v>0</v>
      </c>
      <c r="CN95" t="b">
        <v>0</v>
      </c>
      <c r="CO95" t="b">
        <v>0</v>
      </c>
      <c r="CP95" t="b">
        <v>0</v>
      </c>
      <c r="CQ95" t="b">
        <v>0</v>
      </c>
      <c r="CR95" t="b">
        <v>0</v>
      </c>
    </row>
    <row r="96" spans="1:96" x14ac:dyDescent="0.25">
      <c r="A96">
        <v>139</v>
      </c>
      <c r="B96" t="s">
        <v>755</v>
      </c>
      <c r="C96" t="s">
        <v>705</v>
      </c>
      <c r="D96" t="s">
        <v>144</v>
      </c>
      <c r="E96" t="s">
        <v>57</v>
      </c>
      <c r="F96" t="s">
        <v>756</v>
      </c>
      <c r="G96">
        <v>17601</v>
      </c>
      <c r="H96">
        <v>2</v>
      </c>
      <c r="I96" t="s">
        <v>122</v>
      </c>
      <c r="J96" t="s">
        <v>97</v>
      </c>
      <c r="K96">
        <v>13</v>
      </c>
      <c r="L96">
        <v>1726</v>
      </c>
      <c r="M96" t="s">
        <v>124</v>
      </c>
      <c r="N96" t="s">
        <v>2311</v>
      </c>
      <c r="O96">
        <v>3</v>
      </c>
      <c r="P96">
        <v>2</v>
      </c>
      <c r="Q96">
        <v>0.83333333333333348</v>
      </c>
      <c r="V96">
        <v>1433996</v>
      </c>
      <c r="W96">
        <v>1144733</v>
      </c>
      <c r="X96">
        <v>123</v>
      </c>
      <c r="Y96">
        <v>6</v>
      </c>
      <c r="Z96">
        <v>258416</v>
      </c>
      <c r="AA96">
        <v>0.95121951219512191</v>
      </c>
      <c r="AB96">
        <v>5</v>
      </c>
      <c r="AC96" t="s">
        <v>2441</v>
      </c>
      <c r="AD96" t="s">
        <v>2442</v>
      </c>
      <c r="AE96">
        <v>2</v>
      </c>
      <c r="AF96" t="s">
        <v>2443</v>
      </c>
      <c r="AG96">
        <v>43894</v>
      </c>
      <c r="AI96" t="s">
        <v>2289</v>
      </c>
      <c r="AL96" t="s">
        <v>2444</v>
      </c>
      <c r="AN96" t="s">
        <v>10</v>
      </c>
      <c r="AO96" t="s">
        <v>757</v>
      </c>
      <c r="AP96" t="s">
        <v>377</v>
      </c>
      <c r="AQ96">
        <v>0</v>
      </c>
      <c r="AR96">
        <v>3</v>
      </c>
      <c r="AS96" t="s">
        <v>758</v>
      </c>
      <c r="AT96" t="s">
        <v>759</v>
      </c>
      <c r="AU96" t="s">
        <v>760</v>
      </c>
      <c r="AV96">
        <v>3</v>
      </c>
      <c r="AW96" t="s">
        <v>2293</v>
      </c>
      <c r="AX96" t="s">
        <v>2284</v>
      </c>
      <c r="AZ96" t="s">
        <v>3</v>
      </c>
      <c r="BC96" t="s">
        <v>10</v>
      </c>
      <c r="BD96">
        <v>180</v>
      </c>
      <c r="BE96" t="s">
        <v>60</v>
      </c>
      <c r="BH96" t="s">
        <v>60</v>
      </c>
      <c r="BK96" t="s">
        <v>10</v>
      </c>
      <c r="BN96" t="s">
        <v>60</v>
      </c>
      <c r="BP96">
        <v>30</v>
      </c>
      <c r="BQ96" t="s">
        <v>61</v>
      </c>
      <c r="BR96">
        <v>44592</v>
      </c>
      <c r="BS96">
        <v>1.5123287671232877</v>
      </c>
      <c r="BT96">
        <v>44592</v>
      </c>
      <c r="BU96" t="s">
        <v>11</v>
      </c>
      <c r="BV96">
        <v>584744.51</v>
      </c>
      <c r="BW96">
        <v>-32653.87</v>
      </c>
      <c r="BX96">
        <v>-5.5842969778373802E-2</v>
      </c>
      <c r="BY96" t="s">
        <v>2332</v>
      </c>
      <c r="BZ96" t="b">
        <v>0</v>
      </c>
      <c r="CA96" t="b">
        <v>1</v>
      </c>
      <c r="CB96" t="b">
        <v>0</v>
      </c>
      <c r="CC96" t="b">
        <v>1</v>
      </c>
      <c r="CD96" t="b">
        <v>0</v>
      </c>
      <c r="CE96" t="b">
        <v>0</v>
      </c>
      <c r="CF96" t="b">
        <v>0</v>
      </c>
      <c r="CG96" t="b">
        <v>0</v>
      </c>
      <c r="CH96" t="b">
        <v>0</v>
      </c>
      <c r="CI96" t="b">
        <v>0</v>
      </c>
      <c r="CJ96" t="b">
        <v>0</v>
      </c>
      <c r="CK96" t="b">
        <v>0</v>
      </c>
      <c r="CL96" t="b">
        <v>0</v>
      </c>
      <c r="CM96" t="b">
        <v>1</v>
      </c>
      <c r="CN96" t="b">
        <v>0</v>
      </c>
      <c r="CO96" t="b">
        <v>0</v>
      </c>
      <c r="CP96" t="b">
        <v>0</v>
      </c>
      <c r="CQ96" t="b">
        <v>0</v>
      </c>
      <c r="CR96" t="b">
        <v>0</v>
      </c>
    </row>
    <row r="97" spans="1:96" x14ac:dyDescent="0.25">
      <c r="A97">
        <v>151</v>
      </c>
      <c r="B97" t="s">
        <v>797</v>
      </c>
      <c r="C97" t="s">
        <v>799</v>
      </c>
      <c r="D97" t="s">
        <v>254</v>
      </c>
      <c r="E97" t="s">
        <v>72</v>
      </c>
      <c r="F97" t="s">
        <v>798</v>
      </c>
      <c r="G97">
        <v>31210</v>
      </c>
      <c r="H97">
        <v>2</v>
      </c>
      <c r="I97" t="s">
        <v>122</v>
      </c>
      <c r="J97" t="s">
        <v>250</v>
      </c>
      <c r="K97">
        <v>6</v>
      </c>
      <c r="L97">
        <v>1480</v>
      </c>
      <c r="M97" t="s">
        <v>124</v>
      </c>
      <c r="N97" t="s">
        <v>2296</v>
      </c>
      <c r="O97">
        <v>3</v>
      </c>
      <c r="P97">
        <v>2</v>
      </c>
      <c r="Q97">
        <v>0.83333333333333348</v>
      </c>
      <c r="V97">
        <v>736317</v>
      </c>
      <c r="W97">
        <v>605588</v>
      </c>
      <c r="X97" t="s">
        <v>3631</v>
      </c>
      <c r="Y97">
        <v>12</v>
      </c>
      <c r="Z97">
        <v>39641</v>
      </c>
      <c r="AA97" t="e">
        <v>#VALUE!</v>
      </c>
      <c r="AB97">
        <v>5</v>
      </c>
      <c r="AC97" t="s">
        <v>3632</v>
      </c>
      <c r="AD97" t="s">
        <v>3633</v>
      </c>
      <c r="AE97">
        <v>0</v>
      </c>
      <c r="AG97">
        <v>43883</v>
      </c>
      <c r="AI97" t="s">
        <v>3634</v>
      </c>
      <c r="AL97" t="s">
        <v>2303</v>
      </c>
      <c r="AN97" t="s">
        <v>11</v>
      </c>
      <c r="AO97" t="s">
        <v>3635</v>
      </c>
      <c r="AQ97" t="s">
        <v>61</v>
      </c>
      <c r="AV97">
        <v>5</v>
      </c>
      <c r="BE97" t="s">
        <v>60</v>
      </c>
      <c r="BH97" t="s">
        <v>60</v>
      </c>
      <c r="BN97" t="s">
        <v>60</v>
      </c>
      <c r="BQ97" t="s">
        <v>61</v>
      </c>
      <c r="BR97">
        <v>44227</v>
      </c>
      <c r="BS97">
        <v>0.51232876712328768</v>
      </c>
      <c r="BT97">
        <v>44227</v>
      </c>
      <c r="BU97" t="s">
        <v>11</v>
      </c>
      <c r="BV97">
        <v>361339.63</v>
      </c>
      <c r="BW97">
        <v>-16138.31</v>
      </c>
      <c r="BX97">
        <v>-4.4662441260594633E-2</v>
      </c>
      <c r="BY97" t="s">
        <v>2332</v>
      </c>
      <c r="BZ97" t="b">
        <v>0</v>
      </c>
      <c r="CA97" t="b">
        <v>0</v>
      </c>
      <c r="CB97" t="b">
        <v>0</v>
      </c>
      <c r="CC97" t="b">
        <v>0</v>
      </c>
      <c r="CD97" t="b">
        <v>0</v>
      </c>
      <c r="CE97" t="b">
        <v>0</v>
      </c>
      <c r="CF97" t="b">
        <v>1</v>
      </c>
      <c r="CG97" t="b">
        <v>1</v>
      </c>
      <c r="CH97" t="b">
        <v>0</v>
      </c>
      <c r="CI97" t="b">
        <v>0</v>
      </c>
      <c r="CJ97" t="b">
        <v>1</v>
      </c>
      <c r="CK97" t="b">
        <v>0</v>
      </c>
      <c r="CL97" t="b">
        <v>0</v>
      </c>
      <c r="CM97" t="b">
        <v>0</v>
      </c>
      <c r="CN97" t="b">
        <v>0</v>
      </c>
      <c r="CO97" t="b">
        <v>0</v>
      </c>
      <c r="CP97" t="b">
        <v>0</v>
      </c>
      <c r="CQ97" t="b">
        <v>0</v>
      </c>
      <c r="CR97" t="b">
        <v>1</v>
      </c>
    </row>
    <row r="98" spans="1:96" x14ac:dyDescent="0.25">
      <c r="A98">
        <v>132</v>
      </c>
      <c r="B98" t="s">
        <v>969</v>
      </c>
      <c r="C98" t="s">
        <v>971</v>
      </c>
      <c r="D98" t="s">
        <v>409</v>
      </c>
      <c r="E98" t="s">
        <v>57</v>
      </c>
      <c r="F98" t="s">
        <v>970</v>
      </c>
      <c r="G98">
        <v>28805</v>
      </c>
      <c r="H98">
        <v>2</v>
      </c>
      <c r="I98" t="s">
        <v>122</v>
      </c>
      <c r="J98" t="s">
        <v>210</v>
      </c>
      <c r="K98">
        <v>9</v>
      </c>
      <c r="L98">
        <v>1772</v>
      </c>
      <c r="M98" t="s">
        <v>231</v>
      </c>
      <c r="N98" t="s">
        <v>2296</v>
      </c>
      <c r="O98">
        <v>2</v>
      </c>
      <c r="P98">
        <v>2</v>
      </c>
      <c r="Q98">
        <v>0.75</v>
      </c>
      <c r="V98">
        <v>1064890</v>
      </c>
      <c r="W98" t="s">
        <v>61</v>
      </c>
      <c r="X98">
        <v>115</v>
      </c>
      <c r="Y98">
        <v>9</v>
      </c>
      <c r="Z98" t="s">
        <v>61</v>
      </c>
      <c r="AA98">
        <v>0.92173913043478262</v>
      </c>
      <c r="AB98">
        <v>4</v>
      </c>
      <c r="AC98" t="s">
        <v>2689</v>
      </c>
      <c r="AD98" t="s">
        <v>2690</v>
      </c>
      <c r="AE98">
        <v>1</v>
      </c>
      <c r="AF98" t="s">
        <v>2567</v>
      </c>
      <c r="AG98">
        <v>43873</v>
      </c>
      <c r="AI98" t="s">
        <v>2691</v>
      </c>
      <c r="AL98" t="s">
        <v>2692</v>
      </c>
      <c r="AN98" t="s">
        <v>10</v>
      </c>
      <c r="AO98" t="s">
        <v>972</v>
      </c>
      <c r="AP98">
        <v>30</v>
      </c>
      <c r="AQ98" t="s">
        <v>2693</v>
      </c>
      <c r="AR98">
        <v>3</v>
      </c>
      <c r="AS98" t="s">
        <v>2694</v>
      </c>
      <c r="AT98" t="s">
        <v>2695</v>
      </c>
      <c r="AU98" t="s">
        <v>2696</v>
      </c>
      <c r="AV98">
        <v>3</v>
      </c>
      <c r="AZ98" t="s">
        <v>2294</v>
      </c>
      <c r="BC98" t="s">
        <v>10</v>
      </c>
      <c r="BD98">
        <v>0</v>
      </c>
      <c r="BE98" t="s">
        <v>60</v>
      </c>
      <c r="BH98" t="s">
        <v>60</v>
      </c>
      <c r="BJ98">
        <v>0.06</v>
      </c>
      <c r="BK98" t="s">
        <v>11</v>
      </c>
      <c r="BN98" t="s">
        <v>60</v>
      </c>
      <c r="BQ98" t="s">
        <v>61</v>
      </c>
      <c r="BR98">
        <v>44227</v>
      </c>
      <c r="BS98">
        <v>0.51232876712328768</v>
      </c>
      <c r="BT98">
        <v>44227</v>
      </c>
      <c r="BU98" t="s">
        <v>11</v>
      </c>
      <c r="BV98">
        <v>354778.23</v>
      </c>
      <c r="BW98">
        <v>-32392.880000000001</v>
      </c>
      <c r="BX98">
        <v>-9.1304587657478314E-2</v>
      </c>
      <c r="BY98" t="s">
        <v>2332</v>
      </c>
      <c r="BZ98" t="b">
        <v>0</v>
      </c>
      <c r="CA98" t="b">
        <v>1</v>
      </c>
      <c r="CB98" t="b">
        <v>0</v>
      </c>
      <c r="CC98" t="b">
        <v>1</v>
      </c>
      <c r="CD98" t="b">
        <v>0</v>
      </c>
      <c r="CE98" t="b">
        <v>0</v>
      </c>
      <c r="CF98" t="b">
        <v>0</v>
      </c>
      <c r="CG98" t="b">
        <v>1</v>
      </c>
      <c r="CH98" t="b">
        <v>0</v>
      </c>
      <c r="CI98" t="b">
        <v>0</v>
      </c>
      <c r="CJ98" t="b">
        <v>1</v>
      </c>
      <c r="CK98" t="b">
        <v>0</v>
      </c>
      <c r="CL98" t="b">
        <v>0</v>
      </c>
      <c r="CM98" t="b">
        <v>0</v>
      </c>
      <c r="CN98" t="b">
        <v>0</v>
      </c>
      <c r="CO98" t="b">
        <v>0</v>
      </c>
      <c r="CP98" t="b">
        <v>0</v>
      </c>
      <c r="CQ98" t="b">
        <v>0</v>
      </c>
      <c r="CR98" t="b">
        <v>1</v>
      </c>
    </row>
    <row r="99" spans="1:96" x14ac:dyDescent="0.25">
      <c r="A99">
        <v>153</v>
      </c>
      <c r="B99" t="s">
        <v>977</v>
      </c>
      <c r="C99" t="s">
        <v>979</v>
      </c>
      <c r="D99" t="s">
        <v>136</v>
      </c>
      <c r="E99" t="s">
        <v>57</v>
      </c>
      <c r="F99" t="s">
        <v>978</v>
      </c>
      <c r="G99">
        <v>6611</v>
      </c>
      <c r="H99">
        <v>1</v>
      </c>
      <c r="I99" t="s">
        <v>4027</v>
      </c>
      <c r="J99" t="s">
        <v>279</v>
      </c>
      <c r="K99">
        <v>15</v>
      </c>
      <c r="L99">
        <v>1853</v>
      </c>
      <c r="M99" t="s">
        <v>172</v>
      </c>
      <c r="N99" t="s">
        <v>2296</v>
      </c>
      <c r="O99">
        <v>1</v>
      </c>
      <c r="P99">
        <v>3</v>
      </c>
      <c r="Q99">
        <v>0.66666666666666663</v>
      </c>
      <c r="V99">
        <v>1130601</v>
      </c>
      <c r="W99">
        <v>1082177</v>
      </c>
      <c r="X99">
        <v>82</v>
      </c>
      <c r="Y99">
        <v>18</v>
      </c>
      <c r="Z99">
        <v>64611</v>
      </c>
      <c r="AA99">
        <v>0.78048780487804881</v>
      </c>
      <c r="AB99">
        <v>4</v>
      </c>
      <c r="AC99" t="s">
        <v>3310</v>
      </c>
      <c r="AD99" t="s">
        <v>3311</v>
      </c>
      <c r="AE99">
        <v>0</v>
      </c>
      <c r="AG99">
        <v>43885</v>
      </c>
      <c r="AI99" t="s">
        <v>3312</v>
      </c>
      <c r="AL99" t="s">
        <v>2303</v>
      </c>
      <c r="AN99" t="s">
        <v>10</v>
      </c>
      <c r="AO99" t="s">
        <v>980</v>
      </c>
      <c r="AP99" t="s">
        <v>981</v>
      </c>
      <c r="AQ99">
        <v>3</v>
      </c>
      <c r="AR99">
        <v>3</v>
      </c>
      <c r="AS99" t="s">
        <v>3246</v>
      </c>
      <c r="AT99" t="s">
        <v>176</v>
      </c>
      <c r="AU99" t="s">
        <v>2958</v>
      </c>
      <c r="AV99">
        <v>4</v>
      </c>
      <c r="AZ99" t="s">
        <v>2294</v>
      </c>
      <c r="BC99" t="s">
        <v>10</v>
      </c>
      <c r="BD99">
        <v>180</v>
      </c>
      <c r="BE99" t="s">
        <v>60</v>
      </c>
      <c r="BH99" t="s">
        <v>60</v>
      </c>
      <c r="BJ99">
        <v>0.06</v>
      </c>
      <c r="BK99" t="s">
        <v>10</v>
      </c>
      <c r="BL99">
        <v>450</v>
      </c>
      <c r="BM99">
        <v>10</v>
      </c>
      <c r="BN99" t="s">
        <v>60</v>
      </c>
      <c r="BP99">
        <v>90</v>
      </c>
      <c r="BQ99" t="s">
        <v>61</v>
      </c>
      <c r="BR99">
        <v>44227</v>
      </c>
      <c r="BS99">
        <v>0.51232876712328768</v>
      </c>
      <c r="BT99">
        <v>44227</v>
      </c>
      <c r="BU99" t="s">
        <v>11</v>
      </c>
      <c r="BV99">
        <v>418489.68</v>
      </c>
      <c r="BW99">
        <v>-115040.56</v>
      </c>
      <c r="BX99">
        <v>-0.27489461627823175</v>
      </c>
      <c r="BY99" t="s">
        <v>2332</v>
      </c>
      <c r="BZ99" t="b">
        <v>1</v>
      </c>
      <c r="CA99" t="b">
        <v>1</v>
      </c>
      <c r="CB99" t="b">
        <v>1</v>
      </c>
      <c r="CC99" t="b">
        <v>0</v>
      </c>
      <c r="CD99" t="b">
        <v>0</v>
      </c>
      <c r="CE99" t="b">
        <v>0</v>
      </c>
      <c r="CF99" t="b">
        <v>0</v>
      </c>
      <c r="CG99" t="b">
        <v>0</v>
      </c>
      <c r="CH99" t="b">
        <v>0</v>
      </c>
      <c r="CI99" t="b">
        <v>0</v>
      </c>
      <c r="CJ99" t="b">
        <v>0</v>
      </c>
      <c r="CK99" t="b">
        <v>0</v>
      </c>
      <c r="CL99" t="b">
        <v>0</v>
      </c>
      <c r="CM99" t="b">
        <v>0</v>
      </c>
      <c r="CN99" t="b">
        <v>0</v>
      </c>
      <c r="CO99" t="b">
        <v>0</v>
      </c>
      <c r="CP99" t="b">
        <v>0</v>
      </c>
      <c r="CQ99" t="b">
        <v>0</v>
      </c>
      <c r="CR99" t="b">
        <v>0</v>
      </c>
    </row>
    <row r="100" spans="1:96" x14ac:dyDescent="0.25">
      <c r="A100">
        <v>155</v>
      </c>
      <c r="B100" t="s">
        <v>982</v>
      </c>
      <c r="C100" t="s">
        <v>241</v>
      </c>
      <c r="D100" t="s">
        <v>131</v>
      </c>
      <c r="E100" t="s">
        <v>57</v>
      </c>
      <c r="F100" t="s">
        <v>983</v>
      </c>
      <c r="G100">
        <v>33607</v>
      </c>
      <c r="H100">
        <v>2</v>
      </c>
      <c r="I100" t="s">
        <v>122</v>
      </c>
      <c r="J100" t="s">
        <v>157</v>
      </c>
      <c r="K100">
        <v>5</v>
      </c>
      <c r="L100">
        <v>1496</v>
      </c>
      <c r="M100" t="s">
        <v>789</v>
      </c>
      <c r="N100" t="s">
        <v>2296</v>
      </c>
      <c r="O100">
        <v>2</v>
      </c>
      <c r="P100">
        <v>0</v>
      </c>
      <c r="Q100" t="s">
        <v>60</v>
      </c>
      <c r="V100">
        <v>1253000</v>
      </c>
      <c r="W100">
        <v>1344722</v>
      </c>
      <c r="X100">
        <v>181</v>
      </c>
      <c r="Y100" t="s">
        <v>61</v>
      </c>
      <c r="Z100">
        <v>57361</v>
      </c>
      <c r="AA100" t="e">
        <v>#VALUE!</v>
      </c>
      <c r="AB100">
        <v>5</v>
      </c>
      <c r="AC100" t="s">
        <v>61</v>
      </c>
      <c r="AD100" t="s">
        <v>3796</v>
      </c>
      <c r="AF100" t="s">
        <v>61</v>
      </c>
      <c r="AG100" t="s">
        <v>60</v>
      </c>
      <c r="AI100" t="s">
        <v>2289</v>
      </c>
      <c r="AL100" t="s">
        <v>2303</v>
      </c>
      <c r="AN100" t="s">
        <v>11</v>
      </c>
      <c r="AO100" t="s">
        <v>92</v>
      </c>
      <c r="AP100" t="s">
        <v>61</v>
      </c>
      <c r="AQ100" t="s">
        <v>61</v>
      </c>
      <c r="AR100" t="s">
        <v>61</v>
      </c>
      <c r="AV100">
        <v>5</v>
      </c>
      <c r="BE100" t="s">
        <v>60</v>
      </c>
      <c r="BH100" t="s">
        <v>60</v>
      </c>
      <c r="BN100" t="s">
        <v>60</v>
      </c>
      <c r="BQ100" t="s">
        <v>61</v>
      </c>
      <c r="BR100">
        <v>44227</v>
      </c>
      <c r="BS100">
        <v>0.51232876712328768</v>
      </c>
      <c r="BT100">
        <v>44227</v>
      </c>
      <c r="BU100" t="s">
        <v>11</v>
      </c>
      <c r="BV100">
        <v>458459.34</v>
      </c>
      <c r="BW100">
        <v>-99156.58</v>
      </c>
      <c r="BX100">
        <v>-0.21628216801079894</v>
      </c>
      <c r="BY100" t="s">
        <v>2332</v>
      </c>
      <c r="BZ100" t="b">
        <v>0</v>
      </c>
      <c r="CA100" t="b">
        <v>0</v>
      </c>
      <c r="CB100" t="b">
        <v>0</v>
      </c>
      <c r="CC100" t="b">
        <v>0</v>
      </c>
      <c r="CD100" t="b">
        <v>1</v>
      </c>
      <c r="CE100" t="b">
        <v>1</v>
      </c>
      <c r="CF100" t="b">
        <v>0</v>
      </c>
      <c r="CG100" t="b">
        <v>1</v>
      </c>
      <c r="CH100" t="b">
        <v>0</v>
      </c>
      <c r="CI100" t="b">
        <v>0</v>
      </c>
      <c r="CJ100" t="b">
        <v>0</v>
      </c>
      <c r="CK100" t="b">
        <v>0</v>
      </c>
      <c r="CL100" t="b">
        <v>0</v>
      </c>
      <c r="CM100" t="b">
        <v>0</v>
      </c>
      <c r="CN100" t="b">
        <v>0</v>
      </c>
      <c r="CO100" t="b">
        <v>0</v>
      </c>
      <c r="CP100" t="b">
        <v>0</v>
      </c>
      <c r="CQ100" t="b">
        <v>0</v>
      </c>
      <c r="CR100" t="b">
        <v>0</v>
      </c>
    </row>
    <row r="101" spans="1:96" x14ac:dyDescent="0.25">
      <c r="A101">
        <v>157</v>
      </c>
      <c r="B101" t="s">
        <v>984</v>
      </c>
      <c r="C101" t="s">
        <v>986</v>
      </c>
      <c r="D101" t="s">
        <v>131</v>
      </c>
      <c r="E101" t="s">
        <v>57</v>
      </c>
      <c r="F101" t="s">
        <v>985</v>
      </c>
      <c r="G101">
        <v>33414</v>
      </c>
      <c r="H101">
        <v>2</v>
      </c>
      <c r="I101" t="s">
        <v>122</v>
      </c>
      <c r="J101" t="s">
        <v>157</v>
      </c>
      <c r="K101">
        <v>5</v>
      </c>
      <c r="L101">
        <v>1879</v>
      </c>
      <c r="M101" t="s">
        <v>410</v>
      </c>
      <c r="N101" t="s">
        <v>2296</v>
      </c>
      <c r="O101">
        <v>2</v>
      </c>
      <c r="P101">
        <v>3</v>
      </c>
      <c r="Q101">
        <v>0.91666666666666652</v>
      </c>
      <c r="V101">
        <v>1271000</v>
      </c>
      <c r="W101">
        <v>1358394</v>
      </c>
      <c r="X101">
        <v>165</v>
      </c>
      <c r="Y101" t="s">
        <v>61</v>
      </c>
      <c r="Z101">
        <v>238711</v>
      </c>
      <c r="AA101" t="e">
        <v>#VALUE!</v>
      </c>
      <c r="AB101">
        <v>8</v>
      </c>
      <c r="AC101" t="s">
        <v>61</v>
      </c>
      <c r="AD101" t="s">
        <v>3797</v>
      </c>
      <c r="AF101" t="s">
        <v>61</v>
      </c>
      <c r="AG101" t="s">
        <v>60</v>
      </c>
      <c r="AI101" t="s">
        <v>2289</v>
      </c>
      <c r="AL101" t="s">
        <v>2303</v>
      </c>
      <c r="AN101" t="s">
        <v>11</v>
      </c>
      <c r="AO101" t="s">
        <v>92</v>
      </c>
      <c r="AP101" t="s">
        <v>61</v>
      </c>
      <c r="AQ101" t="s">
        <v>61</v>
      </c>
      <c r="AR101" t="s">
        <v>61</v>
      </c>
      <c r="AV101">
        <v>8</v>
      </c>
      <c r="BE101" t="s">
        <v>60</v>
      </c>
      <c r="BH101" t="s">
        <v>60</v>
      </c>
      <c r="BN101" t="s">
        <v>60</v>
      </c>
      <c r="BQ101" t="s">
        <v>61</v>
      </c>
      <c r="BR101">
        <v>44227</v>
      </c>
      <c r="BS101">
        <v>0.51232876712328768</v>
      </c>
      <c r="BT101">
        <v>44227</v>
      </c>
      <c r="BU101" t="s">
        <v>11</v>
      </c>
      <c r="BV101">
        <v>431862.11</v>
      </c>
      <c r="BW101">
        <v>-170995.05</v>
      </c>
      <c r="BX101">
        <v>-0.39594825765103586</v>
      </c>
      <c r="BY101" t="s">
        <v>2332</v>
      </c>
      <c r="BZ101" t="b">
        <v>1</v>
      </c>
      <c r="CA101" t="b">
        <v>1</v>
      </c>
      <c r="CB101" t="b">
        <v>0</v>
      </c>
      <c r="CC101" t="b">
        <v>0</v>
      </c>
      <c r="CD101" t="b">
        <v>1</v>
      </c>
      <c r="CE101" t="b">
        <v>0</v>
      </c>
      <c r="CF101" t="b">
        <v>0</v>
      </c>
      <c r="CG101" t="b">
        <v>1</v>
      </c>
      <c r="CH101" t="b">
        <v>0</v>
      </c>
      <c r="CI101" t="b">
        <v>0</v>
      </c>
      <c r="CJ101" t="b">
        <v>0</v>
      </c>
      <c r="CK101" t="b">
        <v>0</v>
      </c>
      <c r="CL101" t="b">
        <v>0</v>
      </c>
      <c r="CM101" t="b">
        <v>0</v>
      </c>
      <c r="CN101" t="b">
        <v>0</v>
      </c>
      <c r="CO101" t="b">
        <v>0</v>
      </c>
      <c r="CP101" t="b">
        <v>0</v>
      </c>
      <c r="CQ101" t="b">
        <v>0</v>
      </c>
      <c r="CR101" t="b">
        <v>0</v>
      </c>
    </row>
    <row r="102" spans="1:96" x14ac:dyDescent="0.25">
      <c r="A102">
        <v>158</v>
      </c>
      <c r="B102" t="s">
        <v>2167</v>
      </c>
      <c r="C102" t="s">
        <v>2169</v>
      </c>
      <c r="D102" t="s">
        <v>214</v>
      </c>
      <c r="E102" t="s">
        <v>57</v>
      </c>
      <c r="F102" t="s">
        <v>2168</v>
      </c>
      <c r="G102">
        <v>43240</v>
      </c>
      <c r="H102">
        <v>2</v>
      </c>
      <c r="I102" t="s">
        <v>122</v>
      </c>
      <c r="J102" t="s">
        <v>215</v>
      </c>
      <c r="K102">
        <v>16</v>
      </c>
      <c r="L102">
        <v>2000</v>
      </c>
      <c r="M102" t="s">
        <v>219</v>
      </c>
      <c r="N102" t="s">
        <v>2311</v>
      </c>
      <c r="O102">
        <v>2</v>
      </c>
      <c r="P102">
        <v>3</v>
      </c>
      <c r="Q102">
        <v>0.91666666666666652</v>
      </c>
      <c r="V102">
        <v>1570588</v>
      </c>
      <c r="W102">
        <v>1362998</v>
      </c>
      <c r="X102">
        <v>150</v>
      </c>
      <c r="Y102" t="s">
        <v>61</v>
      </c>
      <c r="Z102">
        <v>58177</v>
      </c>
      <c r="AA102" t="e">
        <v>#VALUE!</v>
      </c>
      <c r="AB102">
        <v>6</v>
      </c>
      <c r="AC102" t="s">
        <v>61</v>
      </c>
      <c r="AD102" t="s">
        <v>3867</v>
      </c>
      <c r="AF102" t="s">
        <v>61</v>
      </c>
      <c r="AG102" t="s">
        <v>60</v>
      </c>
      <c r="AH102">
        <v>43969</v>
      </c>
      <c r="AI102" t="s">
        <v>2289</v>
      </c>
      <c r="AJ102">
        <v>44007</v>
      </c>
      <c r="AK102" t="s">
        <v>3978</v>
      </c>
      <c r="AL102" t="s">
        <v>3868</v>
      </c>
      <c r="AN102" t="s">
        <v>11</v>
      </c>
      <c r="AO102" t="s">
        <v>92</v>
      </c>
      <c r="AP102" t="s">
        <v>61</v>
      </c>
      <c r="AQ102" t="s">
        <v>61</v>
      </c>
      <c r="AR102" t="s">
        <v>61</v>
      </c>
      <c r="AV102">
        <v>6</v>
      </c>
      <c r="BE102" t="s">
        <v>60</v>
      </c>
      <c r="BH102" t="s">
        <v>60</v>
      </c>
      <c r="BN102" t="s">
        <v>60</v>
      </c>
      <c r="BQ102" t="s">
        <v>61</v>
      </c>
      <c r="BR102">
        <v>46418</v>
      </c>
      <c r="BS102">
        <v>6.515068493150685</v>
      </c>
      <c r="BT102">
        <v>46418</v>
      </c>
      <c r="BU102" t="s">
        <v>11</v>
      </c>
      <c r="BV102">
        <v>506964.74</v>
      </c>
      <c r="BW102">
        <v>-194318.11</v>
      </c>
      <c r="BX102">
        <v>-0.38329709083909858</v>
      </c>
      <c r="BY102" t="s">
        <v>2286</v>
      </c>
      <c r="BZ102" t="b">
        <v>1</v>
      </c>
      <c r="CA102" t="b">
        <v>1</v>
      </c>
      <c r="CB102" t="b">
        <v>0</v>
      </c>
      <c r="CC102" t="b">
        <v>1</v>
      </c>
      <c r="CD102" t="b">
        <v>0</v>
      </c>
      <c r="CE102" t="b">
        <v>0</v>
      </c>
      <c r="CF102" t="b">
        <v>1</v>
      </c>
      <c r="CG102" t="b">
        <v>0</v>
      </c>
      <c r="CH102" t="b">
        <v>0</v>
      </c>
      <c r="CI102" t="b">
        <v>0</v>
      </c>
      <c r="CJ102" t="b">
        <v>0</v>
      </c>
      <c r="CK102" t="b">
        <v>0</v>
      </c>
      <c r="CL102" t="b">
        <v>0</v>
      </c>
      <c r="CM102" t="b">
        <v>0</v>
      </c>
      <c r="CN102" t="b">
        <v>0</v>
      </c>
      <c r="CO102" t="b">
        <v>0</v>
      </c>
      <c r="CP102" t="b">
        <v>0</v>
      </c>
      <c r="CQ102" t="b">
        <v>0</v>
      </c>
      <c r="CR102" t="b">
        <v>0</v>
      </c>
    </row>
    <row r="103" spans="1:96" x14ac:dyDescent="0.25">
      <c r="A103">
        <v>159</v>
      </c>
      <c r="B103" t="s">
        <v>1625</v>
      </c>
      <c r="C103" t="s">
        <v>1627</v>
      </c>
      <c r="D103" t="s">
        <v>90</v>
      </c>
      <c r="E103" t="s">
        <v>57</v>
      </c>
      <c r="F103" t="s">
        <v>1626</v>
      </c>
      <c r="G103">
        <v>35244</v>
      </c>
      <c r="H103">
        <v>2</v>
      </c>
      <c r="I103" t="s">
        <v>122</v>
      </c>
      <c r="J103" t="s">
        <v>210</v>
      </c>
      <c r="K103">
        <v>9</v>
      </c>
      <c r="L103">
        <v>1313</v>
      </c>
      <c r="M103" t="s">
        <v>124</v>
      </c>
      <c r="N103" t="s">
        <v>2296</v>
      </c>
      <c r="O103">
        <v>3</v>
      </c>
      <c r="P103">
        <v>2</v>
      </c>
      <c r="Q103">
        <v>0.83333333333333348</v>
      </c>
      <c r="V103">
        <v>1402378</v>
      </c>
      <c r="W103">
        <v>1454035</v>
      </c>
      <c r="X103">
        <v>156</v>
      </c>
      <c r="Y103">
        <v>8</v>
      </c>
      <c r="Z103">
        <v>209112</v>
      </c>
      <c r="AA103">
        <v>0.94871794871794868</v>
      </c>
      <c r="AB103">
        <v>6</v>
      </c>
      <c r="AC103" t="s">
        <v>2908</v>
      </c>
      <c r="AD103" t="s">
        <v>2909</v>
      </c>
      <c r="AE103">
        <v>1</v>
      </c>
      <c r="AF103" t="s">
        <v>2567</v>
      </c>
      <c r="AG103">
        <v>43873</v>
      </c>
      <c r="AI103" t="s">
        <v>2289</v>
      </c>
      <c r="AL103" t="s">
        <v>2790</v>
      </c>
      <c r="AN103" t="s">
        <v>10</v>
      </c>
      <c r="AO103" t="s">
        <v>1628</v>
      </c>
      <c r="AP103" t="s">
        <v>285</v>
      </c>
      <c r="AQ103">
        <v>0</v>
      </c>
      <c r="AR103">
        <v>4</v>
      </c>
      <c r="AS103" t="s">
        <v>2910</v>
      </c>
      <c r="AT103" t="s">
        <v>2748</v>
      </c>
      <c r="AU103" t="s">
        <v>2749</v>
      </c>
      <c r="AV103">
        <v>5</v>
      </c>
      <c r="AW103" t="s">
        <v>2293</v>
      </c>
      <c r="AX103" t="s">
        <v>2301</v>
      </c>
      <c r="AZ103" t="s">
        <v>2362</v>
      </c>
      <c r="BC103" t="s">
        <v>10</v>
      </c>
      <c r="BD103">
        <v>180</v>
      </c>
      <c r="BE103" t="s">
        <v>60</v>
      </c>
      <c r="BH103" t="s">
        <v>60</v>
      </c>
      <c r="BN103" t="s">
        <v>60</v>
      </c>
      <c r="BQ103" t="s">
        <v>61</v>
      </c>
      <c r="BR103">
        <v>44957</v>
      </c>
      <c r="BS103">
        <v>2.5123287671232877</v>
      </c>
      <c r="BT103">
        <v>44957</v>
      </c>
      <c r="BU103" t="s">
        <v>11</v>
      </c>
      <c r="BV103">
        <v>313964.09999999998</v>
      </c>
      <c r="BW103">
        <v>-89227.13</v>
      </c>
      <c r="BX103">
        <v>-0.2841953267905471</v>
      </c>
      <c r="BY103" t="s">
        <v>2332</v>
      </c>
      <c r="BZ103" t="b">
        <v>1</v>
      </c>
      <c r="CA103" t="b">
        <v>1</v>
      </c>
      <c r="CB103" t="b">
        <v>0</v>
      </c>
      <c r="CC103" t="b">
        <v>1</v>
      </c>
      <c r="CD103" t="b">
        <v>0</v>
      </c>
      <c r="CE103" t="b">
        <v>0</v>
      </c>
      <c r="CF103" t="b">
        <v>0</v>
      </c>
      <c r="CG103" t="b">
        <v>0</v>
      </c>
      <c r="CH103" t="b">
        <v>0</v>
      </c>
      <c r="CI103" t="b">
        <v>0</v>
      </c>
      <c r="CJ103" t="b">
        <v>1</v>
      </c>
      <c r="CK103" t="b">
        <v>0</v>
      </c>
      <c r="CL103" t="b">
        <v>0</v>
      </c>
      <c r="CM103" t="b">
        <v>0</v>
      </c>
      <c r="CN103" t="b">
        <v>0</v>
      </c>
      <c r="CO103" t="b">
        <v>0</v>
      </c>
      <c r="CP103" t="b">
        <v>1</v>
      </c>
      <c r="CQ103" t="b">
        <v>0</v>
      </c>
      <c r="CR103" t="b">
        <v>0</v>
      </c>
    </row>
    <row r="104" spans="1:96" x14ac:dyDescent="0.25">
      <c r="A104">
        <v>163</v>
      </c>
      <c r="B104" t="s">
        <v>540</v>
      </c>
      <c r="C104" t="s">
        <v>542</v>
      </c>
      <c r="D104" t="s">
        <v>96</v>
      </c>
      <c r="E104" t="s">
        <v>72</v>
      </c>
      <c r="F104" t="s">
        <v>541</v>
      </c>
      <c r="G104">
        <v>20716</v>
      </c>
      <c r="H104" t="s">
        <v>2197</v>
      </c>
      <c r="I104" t="s">
        <v>61</v>
      </c>
      <c r="J104" t="s">
        <v>2197</v>
      </c>
      <c r="K104" t="s">
        <v>2197</v>
      </c>
      <c r="L104">
        <v>1953</v>
      </c>
      <c r="M104" t="s">
        <v>219</v>
      </c>
      <c r="N104" t="s">
        <v>61</v>
      </c>
      <c r="O104">
        <v>2</v>
      </c>
      <c r="P104">
        <v>3</v>
      </c>
      <c r="Q104">
        <v>0.91666666666666652</v>
      </c>
      <c r="V104">
        <v>725077</v>
      </c>
      <c r="W104">
        <v>670269</v>
      </c>
      <c r="X104">
        <v>68</v>
      </c>
      <c r="Y104">
        <v>11</v>
      </c>
      <c r="Z104">
        <v>117631</v>
      </c>
      <c r="AA104">
        <v>0.83823529411764708</v>
      </c>
      <c r="AB104">
        <v>2</v>
      </c>
      <c r="AC104" t="s">
        <v>2598</v>
      </c>
      <c r="AD104" t="s">
        <v>3005</v>
      </c>
      <c r="AE104">
        <v>1</v>
      </c>
      <c r="AF104">
        <v>1</v>
      </c>
      <c r="AG104" t="s">
        <v>2213</v>
      </c>
      <c r="AI104" t="s">
        <v>2341</v>
      </c>
      <c r="AL104" t="s">
        <v>3006</v>
      </c>
      <c r="AN104" t="s">
        <v>10</v>
      </c>
      <c r="AO104" t="s">
        <v>543</v>
      </c>
      <c r="AP104" t="s">
        <v>351</v>
      </c>
      <c r="AQ104" t="s">
        <v>61</v>
      </c>
      <c r="AS104" t="s">
        <v>544</v>
      </c>
      <c r="AT104" t="s">
        <v>545</v>
      </c>
      <c r="AU104" t="s">
        <v>546</v>
      </c>
      <c r="AV104">
        <v>1</v>
      </c>
      <c r="AW104" t="s">
        <v>2514</v>
      </c>
      <c r="AX104" t="s">
        <v>2343</v>
      </c>
      <c r="AZ104" t="s">
        <v>3</v>
      </c>
      <c r="BC104" t="s">
        <v>10</v>
      </c>
      <c r="BE104" t="s">
        <v>60</v>
      </c>
      <c r="BH104" t="s">
        <v>60</v>
      </c>
      <c r="BK104" t="s">
        <v>10</v>
      </c>
      <c r="BN104" t="s">
        <v>60</v>
      </c>
      <c r="BQ104" t="s">
        <v>61</v>
      </c>
      <c r="BR104">
        <v>43861</v>
      </c>
      <c r="BS104">
        <v>-0.49041095890410957</v>
      </c>
      <c r="BT104">
        <v>43861</v>
      </c>
      <c r="BU104" t="s">
        <v>11</v>
      </c>
      <c r="BV104" t="s">
        <v>60</v>
      </c>
      <c r="BW104" t="s">
        <v>60</v>
      </c>
      <c r="BX104" t="e">
        <v>#VALUE!</v>
      </c>
      <c r="BY104" t="s">
        <v>2197</v>
      </c>
      <c r="BZ104" t="b">
        <v>1</v>
      </c>
      <c r="CA104" t="b">
        <v>0</v>
      </c>
      <c r="CB104" t="b">
        <v>0</v>
      </c>
      <c r="CC104" t="b">
        <v>1</v>
      </c>
      <c r="CD104" t="b">
        <v>0</v>
      </c>
      <c r="CE104" t="b">
        <v>0</v>
      </c>
      <c r="CF104" t="b">
        <v>0</v>
      </c>
      <c r="CG104" t="b">
        <v>0</v>
      </c>
      <c r="CH104" t="b">
        <v>0</v>
      </c>
      <c r="CI104" t="b">
        <v>0</v>
      </c>
      <c r="CJ104" t="b">
        <v>0</v>
      </c>
      <c r="CK104" t="b">
        <v>0</v>
      </c>
      <c r="CL104" t="b">
        <v>0</v>
      </c>
      <c r="CM104" t="b">
        <v>0</v>
      </c>
      <c r="CN104" t="b">
        <v>0</v>
      </c>
      <c r="CO104" t="b">
        <v>0</v>
      </c>
      <c r="CP104" t="b">
        <v>0</v>
      </c>
      <c r="CQ104" t="b">
        <v>0</v>
      </c>
      <c r="CR104" t="b">
        <v>1</v>
      </c>
    </row>
    <row r="105" spans="1:96" x14ac:dyDescent="0.25">
      <c r="A105">
        <v>162</v>
      </c>
      <c r="B105" t="s">
        <v>1326</v>
      </c>
      <c r="C105" t="s">
        <v>1328</v>
      </c>
      <c r="D105" t="s">
        <v>144</v>
      </c>
      <c r="E105" t="s">
        <v>72</v>
      </c>
      <c r="F105" t="s">
        <v>1327</v>
      </c>
      <c r="G105">
        <v>15120</v>
      </c>
      <c r="H105">
        <v>2</v>
      </c>
      <c r="I105" t="s">
        <v>122</v>
      </c>
      <c r="J105" t="s">
        <v>226</v>
      </c>
      <c r="K105">
        <v>11</v>
      </c>
      <c r="L105">
        <v>2015</v>
      </c>
      <c r="M105" t="s">
        <v>1128</v>
      </c>
      <c r="N105" t="s">
        <v>2311</v>
      </c>
      <c r="O105">
        <v>3</v>
      </c>
      <c r="P105">
        <v>3</v>
      </c>
      <c r="Q105">
        <v>1</v>
      </c>
      <c r="V105">
        <v>849747</v>
      </c>
      <c r="W105" t="s">
        <v>61</v>
      </c>
      <c r="X105">
        <v>35</v>
      </c>
      <c r="Y105">
        <v>2</v>
      </c>
      <c r="Z105" t="s">
        <v>61</v>
      </c>
      <c r="AA105">
        <v>0.94285714285714284</v>
      </c>
      <c r="AB105">
        <v>2</v>
      </c>
      <c r="AC105" t="s">
        <v>3731</v>
      </c>
      <c r="AD105" t="s">
        <v>61</v>
      </c>
      <c r="AE105">
        <v>0</v>
      </c>
      <c r="AG105">
        <v>43873</v>
      </c>
      <c r="AI105" t="s">
        <v>3732</v>
      </c>
      <c r="AL105" t="s">
        <v>2303</v>
      </c>
      <c r="AN105" t="s">
        <v>10</v>
      </c>
      <c r="AO105" t="s">
        <v>1329</v>
      </c>
      <c r="AP105" t="s">
        <v>734</v>
      </c>
      <c r="AQ105">
        <v>0</v>
      </c>
      <c r="AS105" t="s">
        <v>3733</v>
      </c>
      <c r="AT105" t="s">
        <v>3734</v>
      </c>
      <c r="AU105" t="s">
        <v>3735</v>
      </c>
      <c r="AV105">
        <v>2</v>
      </c>
      <c r="AZ105" t="s">
        <v>2362</v>
      </c>
      <c r="BC105" t="s">
        <v>10</v>
      </c>
      <c r="BD105">
        <v>360</v>
      </c>
      <c r="BE105" t="s">
        <v>60</v>
      </c>
      <c r="BH105" t="s">
        <v>60</v>
      </c>
      <c r="BJ105">
        <v>0.06</v>
      </c>
      <c r="BK105" t="s">
        <v>10</v>
      </c>
      <c r="BL105">
        <v>900</v>
      </c>
      <c r="BM105">
        <v>60</v>
      </c>
      <c r="BN105" t="s">
        <v>60</v>
      </c>
      <c r="BP105" t="s">
        <v>372</v>
      </c>
      <c r="BQ105" t="s">
        <v>61</v>
      </c>
      <c r="BR105">
        <v>44592</v>
      </c>
      <c r="BS105">
        <v>1.5123287671232877</v>
      </c>
      <c r="BT105">
        <v>44592</v>
      </c>
      <c r="BU105" t="s">
        <v>11</v>
      </c>
      <c r="BV105">
        <v>574133.72</v>
      </c>
      <c r="BW105">
        <v>44821.81</v>
      </c>
      <c r="BX105">
        <v>7.8068590014186937E-2</v>
      </c>
      <c r="BY105" t="s">
        <v>2332</v>
      </c>
      <c r="BZ105" t="b">
        <v>0</v>
      </c>
      <c r="CA105" t="b">
        <v>0</v>
      </c>
      <c r="CB105" t="b">
        <v>0</v>
      </c>
      <c r="CC105" t="b">
        <v>0</v>
      </c>
      <c r="CD105" t="b">
        <v>0</v>
      </c>
      <c r="CE105" t="b">
        <v>0</v>
      </c>
      <c r="CF105" t="b">
        <v>0</v>
      </c>
      <c r="CG105" t="b">
        <v>0</v>
      </c>
      <c r="CH105" t="b">
        <v>0</v>
      </c>
      <c r="CI105" t="b">
        <v>0</v>
      </c>
      <c r="CJ105" t="b">
        <v>0</v>
      </c>
      <c r="CK105" t="b">
        <v>0</v>
      </c>
      <c r="CL105" t="b">
        <v>0</v>
      </c>
      <c r="CM105" t="b">
        <v>0</v>
      </c>
      <c r="CN105" t="b">
        <v>0</v>
      </c>
      <c r="CO105" t="b">
        <v>0</v>
      </c>
      <c r="CP105" t="b">
        <v>0</v>
      </c>
      <c r="CQ105" t="b">
        <v>0</v>
      </c>
      <c r="CR105" t="b">
        <v>0</v>
      </c>
    </row>
    <row r="106" spans="1:96" x14ac:dyDescent="0.25">
      <c r="A106">
        <v>165</v>
      </c>
      <c r="B106" t="s">
        <v>1629</v>
      </c>
      <c r="C106" t="s">
        <v>1631</v>
      </c>
      <c r="D106" t="s">
        <v>409</v>
      </c>
      <c r="E106" t="s">
        <v>57</v>
      </c>
      <c r="F106" t="s">
        <v>1630</v>
      </c>
      <c r="G106">
        <v>27713</v>
      </c>
      <c r="H106">
        <v>2</v>
      </c>
      <c r="I106" t="s">
        <v>122</v>
      </c>
      <c r="J106" t="s">
        <v>250</v>
      </c>
      <c r="K106">
        <v>6</v>
      </c>
      <c r="L106">
        <v>1165</v>
      </c>
      <c r="M106" t="s">
        <v>124</v>
      </c>
      <c r="N106" t="s">
        <v>1988</v>
      </c>
      <c r="O106">
        <v>1</v>
      </c>
      <c r="P106">
        <v>2</v>
      </c>
      <c r="Q106">
        <v>0.5</v>
      </c>
      <c r="V106">
        <v>1334622</v>
      </c>
      <c r="W106">
        <v>1373896</v>
      </c>
      <c r="X106">
        <v>126</v>
      </c>
      <c r="Y106">
        <v>11</v>
      </c>
      <c r="Z106">
        <v>128769</v>
      </c>
      <c r="AA106">
        <v>0.91269841269841268</v>
      </c>
      <c r="AB106">
        <v>5</v>
      </c>
      <c r="AC106" t="s">
        <v>2934</v>
      </c>
      <c r="AD106" t="s">
        <v>2935</v>
      </c>
      <c r="AE106">
        <v>1</v>
      </c>
      <c r="AF106" t="s">
        <v>2567</v>
      </c>
      <c r="AG106">
        <v>43896</v>
      </c>
      <c r="AI106" t="s">
        <v>2936</v>
      </c>
      <c r="AL106" t="s">
        <v>2664</v>
      </c>
      <c r="AN106" t="s">
        <v>10</v>
      </c>
      <c r="AO106" t="s">
        <v>1632</v>
      </c>
      <c r="AP106" t="s">
        <v>285</v>
      </c>
      <c r="AQ106">
        <v>1.26</v>
      </c>
      <c r="AR106">
        <v>4</v>
      </c>
      <c r="AS106" t="s">
        <v>2937</v>
      </c>
      <c r="AT106" t="s">
        <v>2748</v>
      </c>
      <c r="AU106" t="s">
        <v>2749</v>
      </c>
      <c r="AV106">
        <v>4</v>
      </c>
      <c r="AW106" t="s">
        <v>2293</v>
      </c>
      <c r="AZ106" t="s">
        <v>3</v>
      </c>
      <c r="BC106" t="s">
        <v>10</v>
      </c>
      <c r="BD106">
        <v>180</v>
      </c>
      <c r="BE106" t="s">
        <v>60</v>
      </c>
      <c r="BH106" t="s">
        <v>60</v>
      </c>
      <c r="BN106" t="s">
        <v>60</v>
      </c>
      <c r="BQ106" t="s">
        <v>61</v>
      </c>
      <c r="BR106">
        <v>44957</v>
      </c>
      <c r="BS106">
        <v>2.5123287671232877</v>
      </c>
      <c r="BT106">
        <v>44957</v>
      </c>
      <c r="BU106" t="s">
        <v>11</v>
      </c>
      <c r="BV106">
        <v>466103.85</v>
      </c>
      <c r="BW106">
        <v>14721.29</v>
      </c>
      <c r="BX106">
        <v>3.158371251385287E-2</v>
      </c>
      <c r="BY106" t="s">
        <v>2332</v>
      </c>
      <c r="BZ106" t="b">
        <v>1</v>
      </c>
      <c r="CA106" t="b">
        <v>1</v>
      </c>
      <c r="CB106" t="b">
        <v>0</v>
      </c>
      <c r="CC106" t="b">
        <v>1</v>
      </c>
      <c r="CD106" t="b">
        <v>1</v>
      </c>
      <c r="CE106" t="b">
        <v>0</v>
      </c>
      <c r="CF106" t="b">
        <v>0</v>
      </c>
      <c r="CG106" t="b">
        <v>0</v>
      </c>
      <c r="CH106" t="b">
        <v>0</v>
      </c>
      <c r="CI106" t="b">
        <v>0</v>
      </c>
      <c r="CJ106" t="b">
        <v>1</v>
      </c>
      <c r="CK106" t="b">
        <v>0</v>
      </c>
      <c r="CL106" t="b">
        <v>0</v>
      </c>
      <c r="CM106" t="b">
        <v>0</v>
      </c>
      <c r="CN106" t="b">
        <v>0</v>
      </c>
      <c r="CO106" t="b">
        <v>0</v>
      </c>
      <c r="CP106" t="b">
        <v>0</v>
      </c>
      <c r="CQ106" t="b">
        <v>0</v>
      </c>
      <c r="CR106" t="b">
        <v>0</v>
      </c>
    </row>
    <row r="107" spans="1:96" x14ac:dyDescent="0.25">
      <c r="A107">
        <v>166</v>
      </c>
      <c r="B107" t="s">
        <v>1330</v>
      </c>
      <c r="C107" t="s">
        <v>1332</v>
      </c>
      <c r="D107" t="s">
        <v>271</v>
      </c>
      <c r="E107" t="s">
        <v>57</v>
      </c>
      <c r="F107" t="s">
        <v>1331</v>
      </c>
      <c r="G107">
        <v>61820</v>
      </c>
      <c r="H107">
        <v>2</v>
      </c>
      <c r="I107" t="s">
        <v>122</v>
      </c>
      <c r="J107" t="s">
        <v>123</v>
      </c>
      <c r="K107">
        <v>10</v>
      </c>
      <c r="L107">
        <v>2188</v>
      </c>
      <c r="M107" t="s">
        <v>124</v>
      </c>
      <c r="N107" t="s">
        <v>2296</v>
      </c>
      <c r="O107">
        <v>2</v>
      </c>
      <c r="P107">
        <v>2</v>
      </c>
      <c r="Q107">
        <v>0.75</v>
      </c>
      <c r="V107">
        <v>887071</v>
      </c>
      <c r="W107">
        <v>678072</v>
      </c>
      <c r="X107">
        <v>102</v>
      </c>
      <c r="Y107">
        <v>18</v>
      </c>
      <c r="Z107">
        <v>133112</v>
      </c>
      <c r="AA107">
        <v>0.82352941176470584</v>
      </c>
      <c r="AB107">
        <v>4</v>
      </c>
      <c r="AC107" t="s">
        <v>2677</v>
      </c>
      <c r="AD107" t="s">
        <v>2678</v>
      </c>
      <c r="AE107">
        <v>1</v>
      </c>
      <c r="AF107" t="s">
        <v>2679</v>
      </c>
      <c r="AG107">
        <v>43885</v>
      </c>
      <c r="AI107" t="s">
        <v>2680</v>
      </c>
      <c r="AJ107">
        <v>44032</v>
      </c>
      <c r="AK107" t="s">
        <v>4028</v>
      </c>
      <c r="AL107" t="s">
        <v>2681</v>
      </c>
      <c r="AN107" t="s">
        <v>10</v>
      </c>
      <c r="AO107" t="s">
        <v>1333</v>
      </c>
      <c r="AP107" t="s">
        <v>800</v>
      </c>
      <c r="AQ107">
        <v>1.25</v>
      </c>
      <c r="AR107">
        <v>3</v>
      </c>
      <c r="AS107" t="s">
        <v>2682</v>
      </c>
      <c r="AT107" t="s">
        <v>67</v>
      </c>
      <c r="AU107" t="s">
        <v>2683</v>
      </c>
      <c r="AV107">
        <v>3</v>
      </c>
      <c r="AW107" t="s">
        <v>2293</v>
      </c>
      <c r="AX107" t="s">
        <v>2301</v>
      </c>
      <c r="AZ107" t="s">
        <v>24</v>
      </c>
      <c r="BC107" t="s">
        <v>10</v>
      </c>
      <c r="BD107">
        <v>360</v>
      </c>
      <c r="BE107" t="s">
        <v>60</v>
      </c>
      <c r="BH107" t="s">
        <v>60</v>
      </c>
      <c r="BN107" t="s">
        <v>60</v>
      </c>
      <c r="BQ107" t="s">
        <v>61</v>
      </c>
      <c r="BR107">
        <v>44592</v>
      </c>
      <c r="BS107">
        <v>1.5123287671232877</v>
      </c>
      <c r="BT107">
        <v>44592</v>
      </c>
      <c r="BU107" t="s">
        <v>11</v>
      </c>
      <c r="BV107">
        <v>401718.09</v>
      </c>
      <c r="BW107">
        <v>-65247.27</v>
      </c>
      <c r="BX107">
        <v>-0.16242054222651509</v>
      </c>
      <c r="BY107" t="s">
        <v>2332</v>
      </c>
      <c r="BZ107" t="b">
        <v>1</v>
      </c>
      <c r="CA107" t="b">
        <v>1</v>
      </c>
      <c r="CB107" t="b">
        <v>0</v>
      </c>
      <c r="CC107" t="b">
        <v>0</v>
      </c>
      <c r="CD107" t="b">
        <v>0</v>
      </c>
      <c r="CE107" t="b">
        <v>0</v>
      </c>
      <c r="CF107" t="b">
        <v>1</v>
      </c>
      <c r="CG107" t="b">
        <v>0</v>
      </c>
      <c r="CH107" t="b">
        <v>1</v>
      </c>
      <c r="CI107" t="b">
        <v>0</v>
      </c>
      <c r="CJ107" t="b">
        <v>0</v>
      </c>
      <c r="CK107" t="b">
        <v>0</v>
      </c>
      <c r="CL107" t="b">
        <v>0</v>
      </c>
      <c r="CM107" t="b">
        <v>0</v>
      </c>
      <c r="CN107" t="b">
        <v>0</v>
      </c>
      <c r="CO107" t="b">
        <v>0</v>
      </c>
      <c r="CP107" t="b">
        <v>0</v>
      </c>
      <c r="CQ107" t="b">
        <v>0</v>
      </c>
      <c r="CR107" t="b">
        <v>0</v>
      </c>
    </row>
    <row r="108" spans="1:96" x14ac:dyDescent="0.25">
      <c r="A108">
        <v>167</v>
      </c>
      <c r="B108" t="s">
        <v>987</v>
      </c>
      <c r="C108" t="s">
        <v>989</v>
      </c>
      <c r="D108" t="s">
        <v>294</v>
      </c>
      <c r="E108" t="s">
        <v>57</v>
      </c>
      <c r="F108" t="s">
        <v>988</v>
      </c>
      <c r="G108">
        <v>46142</v>
      </c>
      <c r="H108">
        <v>2</v>
      </c>
      <c r="I108" t="s">
        <v>122</v>
      </c>
      <c r="J108" t="s">
        <v>215</v>
      </c>
      <c r="K108">
        <v>16</v>
      </c>
      <c r="L108">
        <v>1933</v>
      </c>
      <c r="M108" t="s">
        <v>98</v>
      </c>
      <c r="N108" t="s">
        <v>1988</v>
      </c>
      <c r="O108">
        <v>3</v>
      </c>
      <c r="P108">
        <v>3</v>
      </c>
      <c r="Q108">
        <v>1</v>
      </c>
      <c r="V108">
        <v>1287869</v>
      </c>
      <c r="W108">
        <v>887192</v>
      </c>
      <c r="X108">
        <v>142</v>
      </c>
      <c r="Y108">
        <v>6</v>
      </c>
      <c r="Z108">
        <v>187274</v>
      </c>
      <c r="AA108">
        <v>0.95774647887323938</v>
      </c>
      <c r="AB108">
        <v>5</v>
      </c>
      <c r="AC108" t="s">
        <v>3035</v>
      </c>
      <c r="AD108" t="s">
        <v>3036</v>
      </c>
      <c r="AE108">
        <v>1</v>
      </c>
      <c r="AF108" t="s">
        <v>2567</v>
      </c>
      <c r="AG108">
        <v>43885</v>
      </c>
      <c r="AI108" t="s">
        <v>3037</v>
      </c>
      <c r="AL108" t="s">
        <v>3038</v>
      </c>
      <c r="AN108" t="s">
        <v>10</v>
      </c>
      <c r="AO108" t="s">
        <v>990</v>
      </c>
      <c r="AP108" t="s">
        <v>386</v>
      </c>
      <c r="AQ108">
        <v>0</v>
      </c>
      <c r="AR108" t="s">
        <v>2213</v>
      </c>
      <c r="AS108" t="s">
        <v>991</v>
      </c>
      <c r="AT108" t="s">
        <v>992</v>
      </c>
      <c r="AU108" t="s">
        <v>306</v>
      </c>
      <c r="AV108">
        <v>4</v>
      </c>
      <c r="AZ108" t="s">
        <v>3039</v>
      </c>
      <c r="BC108" t="s">
        <v>11</v>
      </c>
      <c r="BE108" t="s">
        <v>60</v>
      </c>
      <c r="BH108" t="s">
        <v>60</v>
      </c>
      <c r="BK108" t="s">
        <v>10</v>
      </c>
      <c r="BN108" t="s">
        <v>60</v>
      </c>
      <c r="BQ108" t="s">
        <v>61</v>
      </c>
      <c r="BR108">
        <v>44227</v>
      </c>
      <c r="BS108">
        <v>0.51232876712328768</v>
      </c>
      <c r="BT108">
        <v>44227</v>
      </c>
      <c r="BU108" t="s">
        <v>11</v>
      </c>
      <c r="BV108">
        <v>652031.27</v>
      </c>
      <c r="BW108">
        <v>25612.92</v>
      </c>
      <c r="BX108">
        <v>3.9281735675039016E-2</v>
      </c>
      <c r="BY108" t="s">
        <v>2332</v>
      </c>
      <c r="BZ108" t="b">
        <v>1</v>
      </c>
      <c r="CA108" t="b">
        <v>1</v>
      </c>
      <c r="CB108" t="b">
        <v>0</v>
      </c>
      <c r="CC108" t="b">
        <v>1</v>
      </c>
      <c r="CD108" t="b">
        <v>0</v>
      </c>
      <c r="CE108" t="b">
        <v>0</v>
      </c>
      <c r="CF108" t="b">
        <v>1</v>
      </c>
      <c r="CG108" t="b">
        <v>0</v>
      </c>
      <c r="CH108" t="b">
        <v>0</v>
      </c>
      <c r="CI108" t="b">
        <v>0</v>
      </c>
      <c r="CJ108" t="b">
        <v>0</v>
      </c>
      <c r="CK108" t="b">
        <v>0</v>
      </c>
      <c r="CL108" t="b">
        <v>0</v>
      </c>
      <c r="CM108" t="b">
        <v>0</v>
      </c>
      <c r="CN108" t="b">
        <v>0</v>
      </c>
      <c r="CO108" t="b">
        <v>0</v>
      </c>
      <c r="CP108" t="b">
        <v>0</v>
      </c>
      <c r="CQ108" t="b">
        <v>0</v>
      </c>
      <c r="CR108" t="b">
        <v>0</v>
      </c>
    </row>
    <row r="109" spans="1:96" x14ac:dyDescent="0.25">
      <c r="A109">
        <v>168</v>
      </c>
      <c r="B109" t="s">
        <v>993</v>
      </c>
      <c r="C109" t="s">
        <v>672</v>
      </c>
      <c r="D109" t="s">
        <v>283</v>
      </c>
      <c r="E109" t="s">
        <v>57</v>
      </c>
      <c r="F109" t="s">
        <v>994</v>
      </c>
      <c r="G109">
        <v>40503</v>
      </c>
      <c r="H109">
        <v>2</v>
      </c>
      <c r="I109" t="s">
        <v>122</v>
      </c>
      <c r="J109" t="s">
        <v>215</v>
      </c>
      <c r="K109">
        <v>16</v>
      </c>
      <c r="L109">
        <v>2073</v>
      </c>
      <c r="M109" t="s">
        <v>231</v>
      </c>
      <c r="N109" t="s">
        <v>2296</v>
      </c>
      <c r="O109">
        <v>2</v>
      </c>
      <c r="P109">
        <v>3</v>
      </c>
      <c r="Q109">
        <v>0.91666666666666652</v>
      </c>
      <c r="V109">
        <v>1190985</v>
      </c>
      <c r="W109">
        <v>781289</v>
      </c>
      <c r="X109">
        <v>139</v>
      </c>
      <c r="Y109" t="s">
        <v>61</v>
      </c>
      <c r="Z109">
        <v>37039</v>
      </c>
      <c r="AA109" t="e">
        <v>#VALUE!</v>
      </c>
      <c r="AB109">
        <v>4</v>
      </c>
      <c r="AC109" t="s">
        <v>61</v>
      </c>
      <c r="AD109" t="s">
        <v>3834</v>
      </c>
      <c r="AF109" t="s">
        <v>61</v>
      </c>
      <c r="AG109" t="s">
        <v>60</v>
      </c>
      <c r="AI109" t="s">
        <v>2289</v>
      </c>
      <c r="AL109" t="s">
        <v>2303</v>
      </c>
      <c r="AN109" t="s">
        <v>11</v>
      </c>
      <c r="AO109" t="s">
        <v>92</v>
      </c>
      <c r="AP109" t="s">
        <v>61</v>
      </c>
      <c r="AQ109" t="s">
        <v>61</v>
      </c>
      <c r="AR109" t="s">
        <v>61</v>
      </c>
      <c r="AV109">
        <v>4</v>
      </c>
      <c r="BE109" t="s">
        <v>60</v>
      </c>
      <c r="BH109" t="s">
        <v>60</v>
      </c>
      <c r="BN109" t="s">
        <v>60</v>
      </c>
      <c r="BQ109" t="s">
        <v>61</v>
      </c>
      <c r="BR109">
        <v>44227</v>
      </c>
      <c r="BS109">
        <v>0.51232876712328768</v>
      </c>
      <c r="BT109">
        <v>44227</v>
      </c>
      <c r="BU109" t="s">
        <v>11</v>
      </c>
      <c r="BV109">
        <v>426537.92</v>
      </c>
      <c r="BW109">
        <v>-27148.5</v>
      </c>
      <c r="BX109">
        <v>-6.3648502810723137E-2</v>
      </c>
      <c r="BY109" t="s">
        <v>2332</v>
      </c>
      <c r="BZ109" t="b">
        <v>1</v>
      </c>
      <c r="CA109" t="b">
        <v>1</v>
      </c>
      <c r="CB109" t="b">
        <v>0</v>
      </c>
      <c r="CC109" t="b">
        <v>0</v>
      </c>
      <c r="CD109" t="b">
        <v>0</v>
      </c>
      <c r="CE109" t="b">
        <v>0</v>
      </c>
      <c r="CF109" t="b">
        <v>1</v>
      </c>
      <c r="CG109" t="b">
        <v>1</v>
      </c>
      <c r="CH109" t="b">
        <v>0</v>
      </c>
      <c r="CI109" t="b">
        <v>0</v>
      </c>
      <c r="CJ109" t="b">
        <v>0</v>
      </c>
      <c r="CK109" t="b">
        <v>0</v>
      </c>
      <c r="CL109" t="b">
        <v>0</v>
      </c>
      <c r="CM109" t="b">
        <v>0</v>
      </c>
      <c r="CN109" t="b">
        <v>0</v>
      </c>
      <c r="CO109" t="b">
        <v>0</v>
      </c>
      <c r="CP109" t="b">
        <v>0</v>
      </c>
      <c r="CQ109" t="b">
        <v>0</v>
      </c>
      <c r="CR109" t="b">
        <v>0</v>
      </c>
    </row>
    <row r="110" spans="1:96" x14ac:dyDescent="0.25">
      <c r="A110">
        <v>170</v>
      </c>
      <c r="B110" t="s">
        <v>1159</v>
      </c>
      <c r="C110" t="s">
        <v>1160</v>
      </c>
      <c r="D110" t="s">
        <v>254</v>
      </c>
      <c r="E110" t="s">
        <v>72</v>
      </c>
      <c r="F110" t="s">
        <v>3551</v>
      </c>
      <c r="G110">
        <v>30269</v>
      </c>
      <c r="H110">
        <v>2</v>
      </c>
      <c r="I110" t="s">
        <v>122</v>
      </c>
      <c r="J110" t="s">
        <v>250</v>
      </c>
      <c r="K110">
        <v>6</v>
      </c>
      <c r="L110">
        <v>2000</v>
      </c>
      <c r="M110" t="s">
        <v>158</v>
      </c>
      <c r="N110" t="s">
        <v>1988</v>
      </c>
      <c r="O110">
        <v>2</v>
      </c>
      <c r="P110">
        <v>3</v>
      </c>
      <c r="Q110">
        <v>0.91666666666666652</v>
      </c>
      <c r="V110">
        <v>182817</v>
      </c>
      <c r="W110" t="s">
        <v>61</v>
      </c>
      <c r="X110">
        <v>40</v>
      </c>
      <c r="Y110">
        <v>12</v>
      </c>
      <c r="Z110" t="s">
        <v>61</v>
      </c>
      <c r="AA110">
        <v>0.7</v>
      </c>
      <c r="AB110">
        <v>1</v>
      </c>
      <c r="AC110" t="s">
        <v>3552</v>
      </c>
      <c r="AD110" t="s">
        <v>61</v>
      </c>
      <c r="AE110">
        <v>0</v>
      </c>
      <c r="AG110">
        <v>43878</v>
      </c>
      <c r="AH110">
        <v>43969</v>
      </c>
      <c r="AI110" t="s">
        <v>3553</v>
      </c>
      <c r="AJ110">
        <v>44021</v>
      </c>
      <c r="AK110" t="s">
        <v>4028</v>
      </c>
      <c r="AL110" t="s">
        <v>3957</v>
      </c>
      <c r="AM110">
        <v>43983</v>
      </c>
      <c r="AN110" t="s">
        <v>10</v>
      </c>
      <c r="AO110" t="s">
        <v>1161</v>
      </c>
      <c r="AP110" t="s">
        <v>734</v>
      </c>
      <c r="AQ110">
        <v>0</v>
      </c>
      <c r="AR110" t="s">
        <v>2213</v>
      </c>
      <c r="AS110" t="s">
        <v>3958</v>
      </c>
      <c r="AT110" t="s">
        <v>1647</v>
      </c>
      <c r="AU110" t="s">
        <v>3959</v>
      </c>
      <c r="AV110">
        <v>1</v>
      </c>
      <c r="AZ110" t="s">
        <v>4</v>
      </c>
      <c r="BC110" t="s">
        <v>10</v>
      </c>
      <c r="BD110">
        <v>360</v>
      </c>
      <c r="BE110" t="s">
        <v>60</v>
      </c>
      <c r="BH110" t="s">
        <v>60</v>
      </c>
      <c r="BJ110">
        <v>0.06</v>
      </c>
      <c r="BK110" t="s">
        <v>10</v>
      </c>
      <c r="BL110">
        <v>720</v>
      </c>
      <c r="BM110">
        <v>30</v>
      </c>
      <c r="BN110" t="s">
        <v>60</v>
      </c>
      <c r="BP110" t="s">
        <v>3960</v>
      </c>
      <c r="BQ110" t="s">
        <v>61</v>
      </c>
      <c r="BR110">
        <v>44286</v>
      </c>
      <c r="BS110">
        <v>0.67397260273972603</v>
      </c>
      <c r="BT110">
        <v>44286</v>
      </c>
      <c r="BU110" t="s">
        <v>11</v>
      </c>
      <c r="BV110">
        <v>503006.93</v>
      </c>
      <c r="BW110">
        <v>34135.910000000003</v>
      </c>
      <c r="BX110">
        <v>6.7863697225801642E-2</v>
      </c>
      <c r="BY110" t="s">
        <v>2286</v>
      </c>
      <c r="BZ110" t="b">
        <v>0</v>
      </c>
      <c r="CA110" t="b">
        <v>0</v>
      </c>
      <c r="CB110" t="b">
        <v>0</v>
      </c>
      <c r="CC110" t="b">
        <v>0</v>
      </c>
      <c r="CD110" t="b">
        <v>0</v>
      </c>
      <c r="CE110" t="b">
        <v>0</v>
      </c>
      <c r="CF110" t="b">
        <v>0</v>
      </c>
      <c r="CG110" t="b">
        <v>0</v>
      </c>
      <c r="CH110" t="b">
        <v>0</v>
      </c>
      <c r="CI110" t="b">
        <v>0</v>
      </c>
      <c r="CJ110" t="b">
        <v>0</v>
      </c>
      <c r="CK110" t="b">
        <v>0</v>
      </c>
      <c r="CL110" t="b">
        <v>0</v>
      </c>
      <c r="CM110" t="b">
        <v>0</v>
      </c>
      <c r="CN110" t="b">
        <v>0</v>
      </c>
      <c r="CO110" t="b">
        <v>0</v>
      </c>
      <c r="CP110" t="b">
        <v>0</v>
      </c>
      <c r="CQ110" t="b">
        <v>0</v>
      </c>
      <c r="CR110" t="b">
        <v>0</v>
      </c>
    </row>
    <row r="111" spans="1:96" x14ac:dyDescent="0.25">
      <c r="A111">
        <v>171</v>
      </c>
      <c r="B111" t="s">
        <v>1633</v>
      </c>
      <c r="C111" t="s">
        <v>1635</v>
      </c>
      <c r="D111" t="s">
        <v>170</v>
      </c>
      <c r="E111" t="s">
        <v>57</v>
      </c>
      <c r="F111" t="s">
        <v>1634</v>
      </c>
      <c r="G111">
        <v>95050</v>
      </c>
      <c r="H111">
        <v>2</v>
      </c>
      <c r="I111" t="s">
        <v>122</v>
      </c>
      <c r="J111" t="s">
        <v>171</v>
      </c>
      <c r="K111">
        <v>7</v>
      </c>
      <c r="L111">
        <v>1306</v>
      </c>
      <c r="M111" t="s">
        <v>172</v>
      </c>
      <c r="N111" t="s">
        <v>2311</v>
      </c>
      <c r="O111">
        <v>3</v>
      </c>
      <c r="P111">
        <v>3</v>
      </c>
      <c r="Q111">
        <v>1</v>
      </c>
      <c r="V111">
        <v>1377645</v>
      </c>
      <c r="W111">
        <v>1390809</v>
      </c>
      <c r="X111">
        <v>261</v>
      </c>
      <c r="Y111">
        <v>20</v>
      </c>
      <c r="Z111">
        <v>100547</v>
      </c>
      <c r="AA111">
        <v>0.92337164750957856</v>
      </c>
      <c r="AB111">
        <v>3</v>
      </c>
      <c r="AC111" t="s">
        <v>3212</v>
      </c>
      <c r="AD111" t="s">
        <v>3213</v>
      </c>
      <c r="AE111">
        <v>0</v>
      </c>
      <c r="AG111">
        <v>43883</v>
      </c>
      <c r="AI111" t="s">
        <v>3214</v>
      </c>
      <c r="AL111" t="s">
        <v>3215</v>
      </c>
      <c r="AN111" t="s">
        <v>10</v>
      </c>
      <c r="AO111" t="s">
        <v>1636</v>
      </c>
      <c r="AP111" t="s">
        <v>674</v>
      </c>
      <c r="AQ111" t="s">
        <v>2151</v>
      </c>
      <c r="AR111">
        <v>3</v>
      </c>
      <c r="AS111" t="s">
        <v>3216</v>
      </c>
      <c r="AT111" t="s">
        <v>3217</v>
      </c>
      <c r="AU111" t="s">
        <v>3218</v>
      </c>
      <c r="AV111">
        <v>3</v>
      </c>
      <c r="AZ111" t="s">
        <v>2294</v>
      </c>
      <c r="BC111" t="s">
        <v>10</v>
      </c>
      <c r="BD111">
        <v>180</v>
      </c>
      <c r="BE111" t="s">
        <v>60</v>
      </c>
      <c r="BH111" t="s">
        <v>60</v>
      </c>
      <c r="BN111" t="s">
        <v>60</v>
      </c>
      <c r="BQ111" t="s">
        <v>61</v>
      </c>
      <c r="BR111">
        <v>44957</v>
      </c>
      <c r="BS111">
        <v>2.5123287671232877</v>
      </c>
      <c r="BT111">
        <v>44957</v>
      </c>
      <c r="BU111" t="s">
        <v>11</v>
      </c>
      <c r="BV111">
        <v>552504.64</v>
      </c>
      <c r="BW111">
        <v>-76865.149999999994</v>
      </c>
      <c r="BX111">
        <v>-0.13912127507200661</v>
      </c>
      <c r="BY111" t="s">
        <v>2332</v>
      </c>
      <c r="BZ111" t="b">
        <v>1</v>
      </c>
      <c r="CA111" t="b">
        <v>0</v>
      </c>
      <c r="CB111" t="b">
        <v>0</v>
      </c>
      <c r="CC111" t="b">
        <v>0</v>
      </c>
      <c r="CD111" t="b">
        <v>1</v>
      </c>
      <c r="CE111" t="b">
        <v>0</v>
      </c>
      <c r="CF111" t="b">
        <v>0</v>
      </c>
      <c r="CG111" t="b">
        <v>0</v>
      </c>
      <c r="CH111" t="b">
        <v>0</v>
      </c>
      <c r="CI111" t="b">
        <v>0</v>
      </c>
      <c r="CJ111" t="b">
        <v>0</v>
      </c>
      <c r="CK111" t="b">
        <v>0</v>
      </c>
      <c r="CL111" t="b">
        <v>0</v>
      </c>
      <c r="CM111" t="b">
        <v>0</v>
      </c>
      <c r="CN111" t="b">
        <v>0</v>
      </c>
      <c r="CO111" t="b">
        <v>0</v>
      </c>
      <c r="CP111" t="b">
        <v>0</v>
      </c>
      <c r="CQ111" t="b">
        <v>0</v>
      </c>
      <c r="CR111" t="b">
        <v>0</v>
      </c>
    </row>
    <row r="112" spans="1:96" x14ac:dyDescent="0.25">
      <c r="A112">
        <v>174</v>
      </c>
      <c r="B112" t="s">
        <v>902</v>
      </c>
      <c r="C112" t="s">
        <v>904</v>
      </c>
      <c r="D112" t="s">
        <v>121</v>
      </c>
      <c r="E112" t="s">
        <v>520</v>
      </c>
      <c r="F112" t="s">
        <v>903</v>
      </c>
      <c r="G112">
        <v>48734</v>
      </c>
      <c r="H112">
        <v>2</v>
      </c>
      <c r="I112" t="s">
        <v>122</v>
      </c>
      <c r="J112" t="s">
        <v>123</v>
      </c>
      <c r="K112">
        <v>10</v>
      </c>
      <c r="L112">
        <v>3115</v>
      </c>
      <c r="M112" t="s">
        <v>905</v>
      </c>
      <c r="N112" t="s">
        <v>2302</v>
      </c>
      <c r="O112">
        <v>2</v>
      </c>
      <c r="P112">
        <v>2</v>
      </c>
      <c r="Q112">
        <v>0.75</v>
      </c>
      <c r="V112" t="s">
        <v>61</v>
      </c>
      <c r="W112" t="s">
        <v>61</v>
      </c>
      <c r="X112" t="s">
        <v>61</v>
      </c>
      <c r="Y112" t="s">
        <v>61</v>
      </c>
      <c r="Z112" t="s">
        <v>61</v>
      </c>
      <c r="AA112" t="e">
        <v>#VALUE!</v>
      </c>
      <c r="AC112" t="s">
        <v>61</v>
      </c>
      <c r="AD112" t="s">
        <v>61</v>
      </c>
      <c r="AF112" t="s">
        <v>61</v>
      </c>
      <c r="AG112" t="s">
        <v>60</v>
      </c>
      <c r="AI112" t="s">
        <v>2289</v>
      </c>
      <c r="AJ112">
        <v>44021</v>
      </c>
      <c r="AK112" t="s">
        <v>4028</v>
      </c>
      <c r="AL112" t="s">
        <v>2303</v>
      </c>
      <c r="AN112" t="s">
        <v>11</v>
      </c>
      <c r="AO112" t="s">
        <v>92</v>
      </c>
      <c r="AP112" t="s">
        <v>61</v>
      </c>
      <c r="AQ112" t="s">
        <v>61</v>
      </c>
      <c r="AR112" t="s">
        <v>61</v>
      </c>
      <c r="AV112">
        <v>0</v>
      </c>
      <c r="BE112" t="s">
        <v>60</v>
      </c>
      <c r="BH112" t="s">
        <v>60</v>
      </c>
      <c r="BN112" t="s">
        <v>60</v>
      </c>
      <c r="BQ112" t="s">
        <v>61</v>
      </c>
      <c r="BR112">
        <v>44227</v>
      </c>
      <c r="BS112">
        <v>0.51232876712328768</v>
      </c>
      <c r="BT112">
        <v>44227</v>
      </c>
      <c r="BU112" t="s">
        <v>11</v>
      </c>
      <c r="BV112">
        <v>562028.43999999994</v>
      </c>
      <c r="BW112">
        <v>80221.279999999999</v>
      </c>
      <c r="BX112">
        <v>0.14273526798750613</v>
      </c>
      <c r="BY112" t="s">
        <v>2332</v>
      </c>
      <c r="BZ112" t="b">
        <v>0</v>
      </c>
      <c r="CA112" t="b">
        <v>0</v>
      </c>
      <c r="CB112" t="b">
        <v>0</v>
      </c>
      <c r="CC112" t="b">
        <v>0</v>
      </c>
      <c r="CD112" t="b">
        <v>0</v>
      </c>
      <c r="CE112" t="b">
        <v>0</v>
      </c>
      <c r="CF112" t="b">
        <v>0</v>
      </c>
      <c r="CG112" t="b">
        <v>0</v>
      </c>
      <c r="CH112" t="b">
        <v>0</v>
      </c>
      <c r="CI112" t="b">
        <v>0</v>
      </c>
      <c r="CJ112" t="b">
        <v>0</v>
      </c>
      <c r="CK112" t="b">
        <v>0</v>
      </c>
      <c r="CL112" t="b">
        <v>0</v>
      </c>
      <c r="CM112" t="b">
        <v>0</v>
      </c>
      <c r="CN112" t="b">
        <v>0</v>
      </c>
      <c r="CO112" t="b">
        <v>0</v>
      </c>
      <c r="CP112" t="b">
        <v>0</v>
      </c>
      <c r="CQ112" t="b">
        <v>0</v>
      </c>
      <c r="CR112" t="b">
        <v>0</v>
      </c>
    </row>
    <row r="113" spans="1:96" x14ac:dyDescent="0.25">
      <c r="A113">
        <v>175</v>
      </c>
      <c r="B113" t="s">
        <v>1177</v>
      </c>
      <c r="C113" t="s">
        <v>1179</v>
      </c>
      <c r="D113" t="s">
        <v>131</v>
      </c>
      <c r="E113" t="s">
        <v>57</v>
      </c>
      <c r="F113" t="s">
        <v>1178</v>
      </c>
      <c r="G113">
        <v>33426</v>
      </c>
      <c r="H113">
        <v>2</v>
      </c>
      <c r="I113" t="s">
        <v>122</v>
      </c>
      <c r="J113" t="s">
        <v>157</v>
      </c>
      <c r="K113">
        <v>5</v>
      </c>
      <c r="L113">
        <v>2197</v>
      </c>
      <c r="M113" t="s">
        <v>219</v>
      </c>
      <c r="N113" t="s">
        <v>2296</v>
      </c>
      <c r="O113">
        <v>3</v>
      </c>
      <c r="P113">
        <v>3</v>
      </c>
      <c r="Q113">
        <v>1</v>
      </c>
      <c r="V113">
        <v>1101000</v>
      </c>
      <c r="W113">
        <v>762239</v>
      </c>
      <c r="X113">
        <v>121</v>
      </c>
      <c r="Y113">
        <v>22</v>
      </c>
      <c r="Z113">
        <v>159849</v>
      </c>
      <c r="AA113">
        <v>0.81818181818181823</v>
      </c>
      <c r="AB113">
        <v>4</v>
      </c>
      <c r="AC113" t="s">
        <v>2900</v>
      </c>
      <c r="AD113" t="s">
        <v>2901</v>
      </c>
      <c r="AE113">
        <v>1</v>
      </c>
      <c r="AF113" t="s">
        <v>2567</v>
      </c>
      <c r="AG113">
        <v>43884</v>
      </c>
      <c r="AI113" t="s">
        <v>2902</v>
      </c>
      <c r="AL113" t="s">
        <v>2903</v>
      </c>
      <c r="AN113" t="s">
        <v>10</v>
      </c>
      <c r="AO113" t="s">
        <v>1180</v>
      </c>
      <c r="AP113" t="s">
        <v>566</v>
      </c>
      <c r="AQ113">
        <v>4</v>
      </c>
      <c r="AR113">
        <v>4</v>
      </c>
      <c r="AS113" t="s">
        <v>1181</v>
      </c>
      <c r="AT113" t="s">
        <v>78</v>
      </c>
      <c r="AU113" t="s">
        <v>1182</v>
      </c>
      <c r="AV113">
        <v>3</v>
      </c>
      <c r="AW113" t="s">
        <v>2293</v>
      </c>
      <c r="AX113" t="s">
        <v>2284</v>
      </c>
      <c r="AZ113" t="s">
        <v>3</v>
      </c>
      <c r="BC113" t="s">
        <v>11</v>
      </c>
      <c r="BE113" t="s">
        <v>60</v>
      </c>
      <c r="BH113" t="s">
        <v>60</v>
      </c>
      <c r="BK113" t="s">
        <v>10</v>
      </c>
      <c r="BN113" t="s">
        <v>60</v>
      </c>
      <c r="BQ113" t="s">
        <v>61</v>
      </c>
      <c r="BR113">
        <v>44316</v>
      </c>
      <c r="BS113">
        <v>0.75616438356164384</v>
      </c>
      <c r="BT113">
        <v>44316</v>
      </c>
      <c r="BU113" t="s">
        <v>11</v>
      </c>
      <c r="BV113">
        <v>281323.96999999997</v>
      </c>
      <c r="BW113">
        <v>-77306.2</v>
      </c>
      <c r="BX113">
        <v>-0.27479421678856586</v>
      </c>
      <c r="BY113" t="s">
        <v>2332</v>
      </c>
      <c r="BZ113" t="b">
        <v>1</v>
      </c>
      <c r="CA113" t="b">
        <v>1</v>
      </c>
      <c r="CB113" t="b">
        <v>0</v>
      </c>
      <c r="CC113" t="b">
        <v>1</v>
      </c>
      <c r="CD113" t="b">
        <v>0</v>
      </c>
      <c r="CE113" t="b">
        <v>0</v>
      </c>
      <c r="CF113" t="b">
        <v>0</v>
      </c>
      <c r="CG113" t="b">
        <v>1</v>
      </c>
      <c r="CH113" t="b">
        <v>0</v>
      </c>
      <c r="CI113" t="b">
        <v>0</v>
      </c>
      <c r="CJ113" t="b">
        <v>0</v>
      </c>
      <c r="CK113" t="b">
        <v>0</v>
      </c>
      <c r="CL113" t="b">
        <v>0</v>
      </c>
      <c r="CM113" t="b">
        <v>0</v>
      </c>
      <c r="CN113" t="b">
        <v>0</v>
      </c>
      <c r="CO113" t="b">
        <v>0</v>
      </c>
      <c r="CP113" t="b">
        <v>0</v>
      </c>
      <c r="CQ113" t="b">
        <v>0</v>
      </c>
      <c r="CR113" t="b">
        <v>0</v>
      </c>
    </row>
    <row r="114" spans="1:96" x14ac:dyDescent="0.25">
      <c r="A114">
        <v>176</v>
      </c>
      <c r="B114" t="s">
        <v>1334</v>
      </c>
      <c r="C114" t="s">
        <v>1336</v>
      </c>
      <c r="D114" t="s">
        <v>131</v>
      </c>
      <c r="E114" t="s">
        <v>57</v>
      </c>
      <c r="F114" t="s">
        <v>1335</v>
      </c>
      <c r="G114">
        <v>33761</v>
      </c>
      <c r="H114">
        <v>2</v>
      </c>
      <c r="I114" t="s">
        <v>122</v>
      </c>
      <c r="J114" t="s">
        <v>157</v>
      </c>
      <c r="K114">
        <v>5</v>
      </c>
      <c r="L114">
        <v>1942</v>
      </c>
      <c r="M114" t="s">
        <v>172</v>
      </c>
      <c r="N114" t="s">
        <v>1988</v>
      </c>
      <c r="O114">
        <v>2</v>
      </c>
      <c r="P114">
        <v>2</v>
      </c>
      <c r="Q114">
        <v>0.75</v>
      </c>
      <c r="V114">
        <v>1256968</v>
      </c>
      <c r="W114">
        <v>1332904</v>
      </c>
      <c r="X114">
        <v>145</v>
      </c>
      <c r="Y114">
        <v>24</v>
      </c>
      <c r="Z114">
        <v>182589</v>
      </c>
      <c r="AA114">
        <v>0.83448275862068966</v>
      </c>
      <c r="AB114">
        <v>4</v>
      </c>
      <c r="AC114" t="s">
        <v>2738</v>
      </c>
      <c r="AD114" t="s">
        <v>2739</v>
      </c>
      <c r="AE114">
        <v>1</v>
      </c>
      <c r="AF114" t="s">
        <v>2567</v>
      </c>
      <c r="AG114">
        <v>43878</v>
      </c>
      <c r="AI114" t="s">
        <v>2740</v>
      </c>
      <c r="AL114" t="s">
        <v>2741</v>
      </c>
      <c r="AN114" t="s">
        <v>10</v>
      </c>
      <c r="AO114" t="s">
        <v>1337</v>
      </c>
      <c r="AP114" t="s">
        <v>1338</v>
      </c>
      <c r="AQ114" t="s">
        <v>1295</v>
      </c>
      <c r="AR114">
        <v>3</v>
      </c>
      <c r="AS114" t="s">
        <v>2742</v>
      </c>
      <c r="AT114" t="s">
        <v>2743</v>
      </c>
      <c r="AU114" t="s">
        <v>2744</v>
      </c>
      <c r="AV114">
        <v>3</v>
      </c>
      <c r="AZ114" t="s">
        <v>2294</v>
      </c>
      <c r="BC114" t="s">
        <v>10</v>
      </c>
      <c r="BD114">
        <v>180</v>
      </c>
      <c r="BE114" t="s">
        <v>60</v>
      </c>
      <c r="BF114" t="s">
        <v>10</v>
      </c>
      <c r="BH114" t="e">
        <v>#VALUE!</v>
      </c>
      <c r="BJ114">
        <v>0.06</v>
      </c>
      <c r="BK114" t="s">
        <v>10</v>
      </c>
      <c r="BL114">
        <v>270</v>
      </c>
      <c r="BM114">
        <v>10</v>
      </c>
      <c r="BN114" t="s">
        <v>60</v>
      </c>
      <c r="BP114">
        <v>90</v>
      </c>
      <c r="BQ114" t="s">
        <v>61</v>
      </c>
      <c r="BR114">
        <v>44592</v>
      </c>
      <c r="BS114">
        <v>1.5123287671232877</v>
      </c>
      <c r="BT114">
        <v>44592</v>
      </c>
      <c r="BU114" t="s">
        <v>11</v>
      </c>
      <c r="BV114">
        <v>690727.59</v>
      </c>
      <c r="BW114">
        <v>-57703.47</v>
      </c>
      <c r="BX114">
        <v>-8.354012614437481E-2</v>
      </c>
      <c r="BY114" t="s">
        <v>2332</v>
      </c>
      <c r="BZ114" t="b">
        <v>1</v>
      </c>
      <c r="CA114" t="b">
        <v>1</v>
      </c>
      <c r="CB114" t="b">
        <v>0</v>
      </c>
      <c r="CC114" t="b">
        <v>1</v>
      </c>
      <c r="CD114" t="b">
        <v>1</v>
      </c>
      <c r="CE114" t="b">
        <v>0</v>
      </c>
      <c r="CF114" t="b">
        <v>0</v>
      </c>
      <c r="CG114" t="b">
        <v>1</v>
      </c>
      <c r="CH114" t="b">
        <v>0</v>
      </c>
      <c r="CI114" t="b">
        <v>0</v>
      </c>
      <c r="CJ114" t="b">
        <v>0</v>
      </c>
      <c r="CK114" t="b">
        <v>0</v>
      </c>
      <c r="CL114" t="b">
        <v>0</v>
      </c>
      <c r="CM114" t="b">
        <v>0</v>
      </c>
      <c r="CN114" t="b">
        <v>0</v>
      </c>
      <c r="CO114" t="b">
        <v>0</v>
      </c>
      <c r="CP114" t="b">
        <v>0</v>
      </c>
      <c r="CQ114" t="b">
        <v>0</v>
      </c>
      <c r="CR114" t="b">
        <v>0</v>
      </c>
    </row>
    <row r="115" spans="1:96" x14ac:dyDescent="0.25">
      <c r="A115">
        <v>177</v>
      </c>
      <c r="B115" t="s">
        <v>1339</v>
      </c>
      <c r="C115" t="s">
        <v>150</v>
      </c>
      <c r="D115" t="s">
        <v>271</v>
      </c>
      <c r="E115" t="s">
        <v>57</v>
      </c>
      <c r="F115" t="s">
        <v>1340</v>
      </c>
      <c r="G115">
        <v>62704</v>
      </c>
      <c r="H115">
        <v>2</v>
      </c>
      <c r="I115" t="s">
        <v>122</v>
      </c>
      <c r="J115" t="s">
        <v>123</v>
      </c>
      <c r="K115">
        <v>10</v>
      </c>
      <c r="L115">
        <v>2157</v>
      </c>
      <c r="M115" t="s">
        <v>98</v>
      </c>
      <c r="N115" t="s">
        <v>2296</v>
      </c>
      <c r="O115">
        <v>3</v>
      </c>
      <c r="P115">
        <v>2</v>
      </c>
      <c r="Q115">
        <v>0.83333333333333348</v>
      </c>
      <c r="V115">
        <v>928772</v>
      </c>
      <c r="W115">
        <v>1095806</v>
      </c>
      <c r="X115">
        <v>101</v>
      </c>
      <c r="Y115">
        <v>21</v>
      </c>
      <c r="Z115">
        <v>456200</v>
      </c>
      <c r="AA115">
        <v>0.79207920792079212</v>
      </c>
      <c r="AB115">
        <v>4</v>
      </c>
      <c r="AC115" t="s">
        <v>2380</v>
      </c>
      <c r="AD115" t="s">
        <v>2381</v>
      </c>
      <c r="AE115">
        <v>2</v>
      </c>
      <c r="AF115" t="s">
        <v>2382</v>
      </c>
      <c r="AG115">
        <v>43885</v>
      </c>
      <c r="AI115" t="s">
        <v>2383</v>
      </c>
      <c r="AJ115">
        <v>44032</v>
      </c>
      <c r="AK115" t="s">
        <v>4028</v>
      </c>
      <c r="AL115" t="s">
        <v>2384</v>
      </c>
      <c r="AN115" t="s">
        <v>10</v>
      </c>
      <c r="AO115" t="s">
        <v>1341</v>
      </c>
      <c r="AP115" t="s">
        <v>351</v>
      </c>
      <c r="AQ115">
        <v>2</v>
      </c>
      <c r="AR115">
        <v>2</v>
      </c>
      <c r="AS115" t="s">
        <v>1342</v>
      </c>
      <c r="AT115" t="s">
        <v>78</v>
      </c>
      <c r="AU115" t="s">
        <v>1343</v>
      </c>
      <c r="AV115">
        <v>2</v>
      </c>
      <c r="AW115" t="s">
        <v>2293</v>
      </c>
      <c r="AX115" t="s">
        <v>2301</v>
      </c>
      <c r="AZ115" t="s">
        <v>3188</v>
      </c>
      <c r="BC115" t="s">
        <v>11</v>
      </c>
      <c r="BE115" t="s">
        <v>60</v>
      </c>
      <c r="BH115" t="s">
        <v>60</v>
      </c>
      <c r="BK115" t="s">
        <v>10</v>
      </c>
      <c r="BL115">
        <v>180</v>
      </c>
      <c r="BM115">
        <v>60</v>
      </c>
      <c r="BN115" t="s">
        <v>60</v>
      </c>
      <c r="BP115">
        <v>180</v>
      </c>
      <c r="BQ115" t="s">
        <v>61</v>
      </c>
      <c r="BR115">
        <v>44592</v>
      </c>
      <c r="BS115">
        <v>1.5123287671232877</v>
      </c>
      <c r="BT115">
        <v>44592</v>
      </c>
      <c r="BU115" t="s">
        <v>11</v>
      </c>
      <c r="BV115">
        <v>364352.75</v>
      </c>
      <c r="BW115">
        <v>-98194.48</v>
      </c>
      <c r="BX115">
        <v>-0.26950388051140001</v>
      </c>
      <c r="BY115" t="s">
        <v>2332</v>
      </c>
      <c r="BZ115" t="b">
        <v>1</v>
      </c>
      <c r="CA115" t="b">
        <v>0</v>
      </c>
      <c r="CB115" t="b">
        <v>0</v>
      </c>
      <c r="CC115" t="b">
        <v>1</v>
      </c>
      <c r="CD115" t="b">
        <v>0</v>
      </c>
      <c r="CE115" t="b">
        <v>0</v>
      </c>
      <c r="CF115" t="b">
        <v>1</v>
      </c>
      <c r="CG115" t="b">
        <v>0</v>
      </c>
      <c r="CH115" t="b">
        <v>0</v>
      </c>
      <c r="CI115" t="b">
        <v>0</v>
      </c>
      <c r="CJ115" t="b">
        <v>0</v>
      </c>
      <c r="CK115" t="b">
        <v>0</v>
      </c>
      <c r="CL115" t="b">
        <v>0</v>
      </c>
      <c r="CM115" t="b">
        <v>0</v>
      </c>
      <c r="CN115" t="b">
        <v>0</v>
      </c>
      <c r="CO115" t="b">
        <v>0</v>
      </c>
      <c r="CP115" t="b">
        <v>0</v>
      </c>
      <c r="CQ115" t="b">
        <v>0</v>
      </c>
      <c r="CR115" t="b">
        <v>0</v>
      </c>
    </row>
    <row r="116" spans="1:96" x14ac:dyDescent="0.25">
      <c r="A116">
        <v>178</v>
      </c>
      <c r="B116" t="s">
        <v>1344</v>
      </c>
      <c r="C116" t="s">
        <v>1346</v>
      </c>
      <c r="D116" t="s">
        <v>828</v>
      </c>
      <c r="E116" t="s">
        <v>72</v>
      </c>
      <c r="F116" t="s">
        <v>1345</v>
      </c>
      <c r="G116">
        <v>80120</v>
      </c>
      <c r="H116">
        <v>2</v>
      </c>
      <c r="I116" t="s">
        <v>122</v>
      </c>
      <c r="J116" t="s">
        <v>313</v>
      </c>
      <c r="K116">
        <v>14</v>
      </c>
      <c r="L116">
        <v>2251</v>
      </c>
      <c r="M116" t="s">
        <v>1347</v>
      </c>
      <c r="N116" t="s">
        <v>2302</v>
      </c>
      <c r="O116">
        <v>2</v>
      </c>
      <c r="P116">
        <v>2</v>
      </c>
      <c r="Q116">
        <v>0.75</v>
      </c>
      <c r="V116">
        <v>268000</v>
      </c>
      <c r="W116" t="s">
        <v>61</v>
      </c>
      <c r="X116">
        <v>56</v>
      </c>
      <c r="Y116">
        <v>19</v>
      </c>
      <c r="Z116" t="s">
        <v>61</v>
      </c>
      <c r="AA116">
        <v>0.6607142857142857</v>
      </c>
      <c r="AC116" t="s">
        <v>2213</v>
      </c>
      <c r="AD116" t="s">
        <v>61</v>
      </c>
      <c r="AE116">
        <v>0</v>
      </c>
      <c r="AG116">
        <v>43871</v>
      </c>
      <c r="AH116">
        <v>43966</v>
      </c>
      <c r="AI116" t="s">
        <v>2289</v>
      </c>
      <c r="AJ116">
        <v>44007</v>
      </c>
      <c r="AK116" t="s">
        <v>3978</v>
      </c>
      <c r="AL116" t="s">
        <v>2303</v>
      </c>
      <c r="AM116">
        <v>43969</v>
      </c>
      <c r="AN116" t="s">
        <v>11</v>
      </c>
      <c r="AO116" t="s">
        <v>1348</v>
      </c>
      <c r="AP116" t="s">
        <v>190</v>
      </c>
      <c r="AQ116">
        <v>0</v>
      </c>
      <c r="AS116" t="s">
        <v>2304</v>
      </c>
      <c r="AT116" t="s">
        <v>92</v>
      </c>
      <c r="AU116" t="s">
        <v>2305</v>
      </c>
      <c r="AV116">
        <v>0</v>
      </c>
      <c r="BE116" t="s">
        <v>60</v>
      </c>
      <c r="BH116" t="s">
        <v>60</v>
      </c>
      <c r="BN116" t="s">
        <v>60</v>
      </c>
      <c r="BQ116" t="s">
        <v>61</v>
      </c>
      <c r="BR116">
        <v>44592</v>
      </c>
      <c r="BS116">
        <v>1.5123287671232877</v>
      </c>
      <c r="BT116">
        <v>44592</v>
      </c>
      <c r="BU116" t="s">
        <v>11</v>
      </c>
      <c r="BV116">
        <v>631909.57999999996</v>
      </c>
      <c r="BW116">
        <v>40952.589999999997</v>
      </c>
      <c r="BX116">
        <v>6.4807673908029689E-2</v>
      </c>
      <c r="BY116" t="s">
        <v>2286</v>
      </c>
      <c r="BZ116" t="b">
        <v>0</v>
      </c>
      <c r="CA116" t="b">
        <v>0</v>
      </c>
      <c r="CB116" t="b">
        <v>0</v>
      </c>
      <c r="CC116" t="b">
        <v>0</v>
      </c>
      <c r="CD116" t="b">
        <v>0</v>
      </c>
      <c r="CE116" t="b">
        <v>0</v>
      </c>
      <c r="CF116" t="b">
        <v>0</v>
      </c>
      <c r="CG116" t="b">
        <v>0</v>
      </c>
      <c r="CH116" t="b">
        <v>0</v>
      </c>
      <c r="CI116" t="b">
        <v>0</v>
      </c>
      <c r="CJ116" t="b">
        <v>0</v>
      </c>
      <c r="CK116" t="b">
        <v>0</v>
      </c>
      <c r="CL116" t="b">
        <v>0</v>
      </c>
      <c r="CM116" t="b">
        <v>0</v>
      </c>
      <c r="CN116" t="b">
        <v>0</v>
      </c>
      <c r="CO116" t="b">
        <v>0</v>
      </c>
      <c r="CP116" t="b">
        <v>0</v>
      </c>
      <c r="CQ116" t="b">
        <v>0</v>
      </c>
      <c r="CR116" t="b">
        <v>0</v>
      </c>
    </row>
    <row r="117" spans="1:96" x14ac:dyDescent="0.25">
      <c r="A117">
        <v>179</v>
      </c>
      <c r="B117" t="s">
        <v>1246</v>
      </c>
      <c r="C117" t="s">
        <v>421</v>
      </c>
      <c r="D117" t="s">
        <v>283</v>
      </c>
      <c r="E117" t="s">
        <v>72</v>
      </c>
      <c r="F117" t="s">
        <v>1247</v>
      </c>
      <c r="G117">
        <v>40241</v>
      </c>
      <c r="H117">
        <v>2</v>
      </c>
      <c r="I117" t="s">
        <v>122</v>
      </c>
      <c r="J117" t="s">
        <v>215</v>
      </c>
      <c r="K117">
        <v>16</v>
      </c>
      <c r="L117">
        <v>2498</v>
      </c>
      <c r="M117" t="s">
        <v>1248</v>
      </c>
      <c r="N117" t="s">
        <v>2296</v>
      </c>
      <c r="O117">
        <v>1</v>
      </c>
      <c r="P117">
        <v>2</v>
      </c>
      <c r="Q117">
        <v>0.5</v>
      </c>
      <c r="V117">
        <v>344705</v>
      </c>
      <c r="W117">
        <v>364942</v>
      </c>
      <c r="X117">
        <v>56</v>
      </c>
      <c r="Y117">
        <v>6</v>
      </c>
      <c r="Z117">
        <v>41663</v>
      </c>
      <c r="AA117">
        <v>0.8928571428571429</v>
      </c>
      <c r="AB117">
        <v>7</v>
      </c>
      <c r="AC117" t="s">
        <v>3011</v>
      </c>
      <c r="AD117" t="s">
        <v>61</v>
      </c>
      <c r="AE117">
        <v>1</v>
      </c>
      <c r="AF117" t="s">
        <v>3012</v>
      </c>
      <c r="AG117">
        <v>43878</v>
      </c>
      <c r="AI117" t="s">
        <v>3013</v>
      </c>
      <c r="AL117" t="s">
        <v>3014</v>
      </c>
      <c r="AN117" t="s">
        <v>11</v>
      </c>
      <c r="AO117" t="s">
        <v>1249</v>
      </c>
      <c r="AP117" t="s">
        <v>1087</v>
      </c>
      <c r="AQ117" t="s">
        <v>61</v>
      </c>
      <c r="AS117" t="s">
        <v>1250</v>
      </c>
      <c r="AV117">
        <v>6</v>
      </c>
      <c r="AW117" t="s">
        <v>2293</v>
      </c>
      <c r="AX117" t="s">
        <v>2301</v>
      </c>
      <c r="BE117" t="s">
        <v>60</v>
      </c>
      <c r="BH117" t="s">
        <v>60</v>
      </c>
      <c r="BN117" t="s">
        <v>60</v>
      </c>
      <c r="BQ117" t="s">
        <v>61</v>
      </c>
      <c r="BR117">
        <v>46418</v>
      </c>
      <c r="BS117">
        <v>2.0164383561643837</v>
      </c>
      <c r="BT117">
        <v>44776</v>
      </c>
      <c r="BU117" t="s">
        <v>10</v>
      </c>
      <c r="BV117">
        <v>287680.76</v>
      </c>
      <c r="BW117">
        <v>-44480.42</v>
      </c>
      <c r="BX117">
        <v>-0.15461729175075872</v>
      </c>
      <c r="BY117" t="s">
        <v>2332</v>
      </c>
      <c r="BZ117" t="b">
        <v>0</v>
      </c>
      <c r="CA117" t="b">
        <v>0</v>
      </c>
      <c r="CB117" t="b">
        <v>0</v>
      </c>
      <c r="CC117" t="b">
        <v>0</v>
      </c>
      <c r="CD117" t="b">
        <v>0</v>
      </c>
      <c r="CE117" t="b">
        <v>0</v>
      </c>
      <c r="CF117" t="b">
        <v>0</v>
      </c>
      <c r="CG117" t="b">
        <v>0</v>
      </c>
      <c r="CH117" t="b">
        <v>0</v>
      </c>
      <c r="CI117" t="b">
        <v>0</v>
      </c>
      <c r="CJ117" t="b">
        <v>0</v>
      </c>
      <c r="CK117" t="b">
        <v>0</v>
      </c>
      <c r="CL117" t="b">
        <v>0</v>
      </c>
      <c r="CM117" t="b">
        <v>0</v>
      </c>
      <c r="CN117" t="b">
        <v>0</v>
      </c>
      <c r="CO117" t="b">
        <v>0</v>
      </c>
      <c r="CP117" t="b">
        <v>0</v>
      </c>
      <c r="CQ117" t="b">
        <v>0</v>
      </c>
      <c r="CR117" t="b">
        <v>1</v>
      </c>
    </row>
    <row r="118" spans="1:96" x14ac:dyDescent="0.25">
      <c r="A118">
        <v>180</v>
      </c>
      <c r="B118" t="s">
        <v>1349</v>
      </c>
      <c r="C118" t="s">
        <v>1351</v>
      </c>
      <c r="D118" t="s">
        <v>298</v>
      </c>
      <c r="E118" t="s">
        <v>57</v>
      </c>
      <c r="F118" t="s">
        <v>1350</v>
      </c>
      <c r="G118">
        <v>77546</v>
      </c>
      <c r="H118">
        <v>0</v>
      </c>
      <c r="I118" t="s">
        <v>4036</v>
      </c>
      <c r="J118" t="s">
        <v>4037</v>
      </c>
      <c r="K118">
        <v>17</v>
      </c>
      <c r="L118">
        <v>1785</v>
      </c>
      <c r="M118" t="s">
        <v>124</v>
      </c>
      <c r="N118" t="s">
        <v>2311</v>
      </c>
      <c r="O118">
        <v>2</v>
      </c>
      <c r="P118">
        <v>2</v>
      </c>
      <c r="Q118">
        <v>0.75</v>
      </c>
      <c r="V118">
        <v>1498786</v>
      </c>
      <c r="W118">
        <v>1154175</v>
      </c>
      <c r="X118">
        <v>166</v>
      </c>
      <c r="Y118">
        <v>27</v>
      </c>
      <c r="Z118">
        <v>150793</v>
      </c>
      <c r="AA118">
        <v>0.83734939759036142</v>
      </c>
      <c r="AB118">
        <v>4</v>
      </c>
      <c r="AC118" t="s">
        <v>4038</v>
      </c>
      <c r="AD118" t="s">
        <v>2663</v>
      </c>
      <c r="AE118">
        <v>1</v>
      </c>
      <c r="AF118" t="s">
        <v>2567</v>
      </c>
      <c r="AG118">
        <v>43874</v>
      </c>
      <c r="AH118">
        <v>43969</v>
      </c>
      <c r="AI118" t="s">
        <v>2289</v>
      </c>
      <c r="AJ118">
        <v>43991</v>
      </c>
      <c r="AK118" t="s">
        <v>2300</v>
      </c>
      <c r="AL118" t="s">
        <v>4039</v>
      </c>
      <c r="AM118">
        <v>43992</v>
      </c>
      <c r="AN118" t="s">
        <v>10</v>
      </c>
      <c r="AO118" t="s">
        <v>1352</v>
      </c>
      <c r="AP118" t="s">
        <v>265</v>
      </c>
      <c r="AQ118" t="s">
        <v>378</v>
      </c>
      <c r="AR118">
        <v>2</v>
      </c>
      <c r="AS118" t="s">
        <v>2394</v>
      </c>
      <c r="AT118" t="s">
        <v>2395</v>
      </c>
      <c r="AU118" t="s">
        <v>2396</v>
      </c>
      <c r="AV118">
        <v>3</v>
      </c>
      <c r="AZ118" t="s">
        <v>2362</v>
      </c>
      <c r="BC118" t="s">
        <v>10</v>
      </c>
      <c r="BD118">
        <v>180</v>
      </c>
      <c r="BE118" t="s">
        <v>60</v>
      </c>
      <c r="BH118" t="s">
        <v>60</v>
      </c>
      <c r="BK118" t="s">
        <v>10</v>
      </c>
      <c r="BM118">
        <v>60</v>
      </c>
      <c r="BN118" t="s">
        <v>60</v>
      </c>
      <c r="BQ118" t="s">
        <v>61</v>
      </c>
      <c r="BR118">
        <v>44592</v>
      </c>
      <c r="BS118">
        <v>1.5123287671232877</v>
      </c>
      <c r="BT118">
        <v>44592</v>
      </c>
      <c r="BU118" t="s">
        <v>11</v>
      </c>
      <c r="BV118">
        <v>692131.29</v>
      </c>
      <c r="BW118">
        <v>13163.78</v>
      </c>
      <c r="BX118">
        <v>1.901919504318321E-2</v>
      </c>
      <c r="BY118" t="s">
        <v>2286</v>
      </c>
      <c r="BZ118" t="b">
        <v>1</v>
      </c>
      <c r="CA118" t="b">
        <v>1</v>
      </c>
      <c r="CB118" t="b">
        <v>0</v>
      </c>
      <c r="CC118" t="b">
        <v>1</v>
      </c>
      <c r="CD118" t="b">
        <v>0</v>
      </c>
      <c r="CE118" t="b">
        <v>0</v>
      </c>
      <c r="CF118" t="b">
        <v>1</v>
      </c>
      <c r="CG118" t="b">
        <v>1</v>
      </c>
      <c r="CH118" t="b">
        <v>0</v>
      </c>
      <c r="CI118" t="b">
        <v>1</v>
      </c>
      <c r="CJ118" t="b">
        <v>0</v>
      </c>
      <c r="CK118" t="b">
        <v>0</v>
      </c>
      <c r="CL118" t="b">
        <v>0</v>
      </c>
      <c r="CM118" t="b">
        <v>0</v>
      </c>
      <c r="CN118" t="b">
        <v>0</v>
      </c>
      <c r="CO118" t="b">
        <v>0</v>
      </c>
      <c r="CP118" t="b">
        <v>1</v>
      </c>
      <c r="CQ118" t="b">
        <v>0</v>
      </c>
      <c r="CR118" t="b">
        <v>0</v>
      </c>
    </row>
    <row r="119" spans="1:96" x14ac:dyDescent="0.25">
      <c r="A119">
        <v>324</v>
      </c>
      <c r="B119" t="s">
        <v>361</v>
      </c>
      <c r="C119" t="s">
        <v>363</v>
      </c>
      <c r="D119" t="s">
        <v>90</v>
      </c>
      <c r="E119" t="s">
        <v>57</v>
      </c>
      <c r="F119" t="s">
        <v>362</v>
      </c>
      <c r="G119">
        <v>35806</v>
      </c>
      <c r="H119">
        <v>2</v>
      </c>
      <c r="I119" t="s">
        <v>122</v>
      </c>
      <c r="J119" t="s">
        <v>210</v>
      </c>
      <c r="K119">
        <v>9</v>
      </c>
      <c r="L119">
        <v>1499</v>
      </c>
      <c r="M119" t="s">
        <v>231</v>
      </c>
      <c r="N119" t="s">
        <v>1988</v>
      </c>
      <c r="O119">
        <v>2</v>
      </c>
      <c r="P119">
        <v>2</v>
      </c>
      <c r="Q119">
        <v>0.75</v>
      </c>
      <c r="V119" t="s">
        <v>61</v>
      </c>
      <c r="W119">
        <v>682957</v>
      </c>
      <c r="X119">
        <v>75</v>
      </c>
      <c r="Y119">
        <v>12</v>
      </c>
      <c r="Z119">
        <v>29180</v>
      </c>
      <c r="AA119">
        <v>0.84</v>
      </c>
      <c r="AB119">
        <v>2</v>
      </c>
      <c r="AC119" t="s">
        <v>3247</v>
      </c>
      <c r="AD119" t="s">
        <v>61</v>
      </c>
      <c r="AE119">
        <v>0</v>
      </c>
      <c r="AF119">
        <v>0</v>
      </c>
      <c r="AG119">
        <v>43873</v>
      </c>
      <c r="AI119" t="s">
        <v>2289</v>
      </c>
      <c r="AL119" t="s">
        <v>2303</v>
      </c>
      <c r="AN119" t="s">
        <v>10</v>
      </c>
      <c r="AO119" t="s">
        <v>364</v>
      </c>
      <c r="AP119" t="s">
        <v>365</v>
      </c>
      <c r="AQ119" t="s">
        <v>2693</v>
      </c>
      <c r="AR119">
        <v>2</v>
      </c>
      <c r="AS119" t="s">
        <v>3248</v>
      </c>
      <c r="AT119" t="s">
        <v>2431</v>
      </c>
      <c r="AU119" t="s">
        <v>2462</v>
      </c>
      <c r="AV119">
        <v>2</v>
      </c>
      <c r="AZ119" t="s">
        <v>2362</v>
      </c>
      <c r="BC119" t="s">
        <v>10</v>
      </c>
      <c r="BD119">
        <v>0</v>
      </c>
      <c r="BE119" t="s">
        <v>60</v>
      </c>
      <c r="BH119" t="s">
        <v>60</v>
      </c>
      <c r="BJ119">
        <v>0.06</v>
      </c>
      <c r="BK119" t="s">
        <v>10</v>
      </c>
      <c r="BL119" t="s">
        <v>2433</v>
      </c>
      <c r="BM119">
        <v>60</v>
      </c>
      <c r="BN119" t="s">
        <v>60</v>
      </c>
      <c r="BP119">
        <v>60</v>
      </c>
      <c r="BQ119" t="s">
        <v>61</v>
      </c>
      <c r="BR119">
        <v>44227</v>
      </c>
      <c r="BS119">
        <v>0.51232876712328768</v>
      </c>
      <c r="BT119">
        <v>44227</v>
      </c>
      <c r="BU119" t="s">
        <v>11</v>
      </c>
      <c r="BV119">
        <v>390321.94</v>
      </c>
      <c r="BW119">
        <v>38871.449999999997</v>
      </c>
      <c r="BX119">
        <v>9.9588175852989444E-2</v>
      </c>
      <c r="BY119" t="s">
        <v>2332</v>
      </c>
      <c r="BZ119" t="b">
        <v>0</v>
      </c>
      <c r="CA119" t="b">
        <v>0</v>
      </c>
      <c r="CB119" t="b">
        <v>0</v>
      </c>
      <c r="CC119" t="b">
        <v>0</v>
      </c>
      <c r="CD119" t="b">
        <v>0</v>
      </c>
      <c r="CE119" t="b">
        <v>0</v>
      </c>
      <c r="CF119" t="b">
        <v>0</v>
      </c>
      <c r="CG119" t="b">
        <v>1</v>
      </c>
      <c r="CH119" t="b">
        <v>0</v>
      </c>
      <c r="CI119" t="b">
        <v>0</v>
      </c>
      <c r="CJ119" t="b">
        <v>1</v>
      </c>
      <c r="CK119" t="b">
        <v>0</v>
      </c>
      <c r="CL119" t="b">
        <v>0</v>
      </c>
      <c r="CM119" t="b">
        <v>0</v>
      </c>
      <c r="CN119" t="b">
        <v>0</v>
      </c>
      <c r="CO119" t="b">
        <v>0</v>
      </c>
      <c r="CP119" t="b">
        <v>0</v>
      </c>
      <c r="CQ119" t="b">
        <v>0</v>
      </c>
      <c r="CR119" t="b">
        <v>0</v>
      </c>
    </row>
    <row r="120" spans="1:96" x14ac:dyDescent="0.25">
      <c r="A120">
        <v>183</v>
      </c>
      <c r="B120" t="s">
        <v>995</v>
      </c>
      <c r="C120" t="s">
        <v>997</v>
      </c>
      <c r="D120" t="s">
        <v>136</v>
      </c>
      <c r="E120" t="s">
        <v>57</v>
      </c>
      <c r="F120" t="s">
        <v>996</v>
      </c>
      <c r="G120">
        <v>6382</v>
      </c>
      <c r="H120">
        <v>1</v>
      </c>
      <c r="I120" t="s">
        <v>4027</v>
      </c>
      <c r="J120" t="s">
        <v>279</v>
      </c>
      <c r="K120">
        <v>15</v>
      </c>
      <c r="L120">
        <v>2467</v>
      </c>
      <c r="M120" t="s">
        <v>998</v>
      </c>
      <c r="N120" t="s">
        <v>2311</v>
      </c>
      <c r="O120">
        <v>3</v>
      </c>
      <c r="P120">
        <v>3</v>
      </c>
      <c r="Q120">
        <v>1</v>
      </c>
      <c r="V120" t="s">
        <v>61</v>
      </c>
      <c r="W120" t="s">
        <v>61</v>
      </c>
      <c r="X120" t="s">
        <v>61</v>
      </c>
      <c r="Y120" t="s">
        <v>61</v>
      </c>
      <c r="Z120" t="s">
        <v>61</v>
      </c>
      <c r="AA120" t="e">
        <v>#VALUE!</v>
      </c>
      <c r="AC120" t="s">
        <v>61</v>
      </c>
      <c r="AD120" t="s">
        <v>61</v>
      </c>
      <c r="AF120" t="s">
        <v>61</v>
      </c>
      <c r="AG120" t="s">
        <v>60</v>
      </c>
      <c r="AI120" t="s">
        <v>2289</v>
      </c>
      <c r="AL120" t="s">
        <v>2303</v>
      </c>
      <c r="AN120" t="s">
        <v>11</v>
      </c>
      <c r="AO120" t="s">
        <v>92</v>
      </c>
      <c r="AP120" t="s">
        <v>61</v>
      </c>
      <c r="AQ120" t="s">
        <v>61</v>
      </c>
      <c r="AR120" t="s">
        <v>61</v>
      </c>
      <c r="AV120">
        <v>0</v>
      </c>
      <c r="BE120" t="s">
        <v>60</v>
      </c>
      <c r="BH120" t="s">
        <v>60</v>
      </c>
      <c r="BN120" t="s">
        <v>60</v>
      </c>
      <c r="BQ120" t="s">
        <v>61</v>
      </c>
      <c r="BR120">
        <v>44227</v>
      </c>
      <c r="BS120">
        <v>0.51232876712328768</v>
      </c>
      <c r="BT120">
        <v>44227</v>
      </c>
      <c r="BU120" t="s">
        <v>11</v>
      </c>
      <c r="BV120">
        <v>1048849.17</v>
      </c>
      <c r="BW120">
        <v>80991.78</v>
      </c>
      <c r="BX120">
        <v>7.7219663528932392E-2</v>
      </c>
      <c r="BY120" t="s">
        <v>2332</v>
      </c>
      <c r="BZ120" t="b">
        <v>0</v>
      </c>
      <c r="CA120" t="b">
        <v>0</v>
      </c>
      <c r="CB120" t="b">
        <v>0</v>
      </c>
      <c r="CC120" t="b">
        <v>0</v>
      </c>
      <c r="CD120" t="b">
        <v>0</v>
      </c>
      <c r="CE120" t="b">
        <v>0</v>
      </c>
      <c r="CF120" t="b">
        <v>0</v>
      </c>
      <c r="CG120" t="b">
        <v>0</v>
      </c>
      <c r="CH120" t="b">
        <v>0</v>
      </c>
      <c r="CI120" t="b">
        <v>0</v>
      </c>
      <c r="CJ120" t="b">
        <v>0</v>
      </c>
      <c r="CK120" t="b">
        <v>0</v>
      </c>
      <c r="CL120" t="b">
        <v>0</v>
      </c>
      <c r="CM120" t="b">
        <v>0</v>
      </c>
      <c r="CN120" t="b">
        <v>0</v>
      </c>
      <c r="CO120" t="b">
        <v>0</v>
      </c>
      <c r="CP120" t="b">
        <v>0</v>
      </c>
      <c r="CQ120" t="b">
        <v>0</v>
      </c>
      <c r="CR120" t="b">
        <v>0</v>
      </c>
    </row>
    <row r="121" spans="1:96" x14ac:dyDescent="0.25">
      <c r="A121">
        <v>184</v>
      </c>
      <c r="B121" t="s">
        <v>1353</v>
      </c>
      <c r="C121" t="s">
        <v>1355</v>
      </c>
      <c r="D121" t="s">
        <v>144</v>
      </c>
      <c r="E121" t="s">
        <v>57</v>
      </c>
      <c r="F121" t="s">
        <v>1354</v>
      </c>
      <c r="G121">
        <v>15205</v>
      </c>
      <c r="H121">
        <v>2</v>
      </c>
      <c r="I121" t="s">
        <v>122</v>
      </c>
      <c r="J121" t="s">
        <v>226</v>
      </c>
      <c r="K121">
        <v>11</v>
      </c>
      <c r="L121">
        <v>1997</v>
      </c>
      <c r="M121" t="s">
        <v>1356</v>
      </c>
      <c r="N121" t="s">
        <v>2311</v>
      </c>
      <c r="O121">
        <v>3</v>
      </c>
      <c r="P121">
        <v>3</v>
      </c>
      <c r="Q121">
        <v>1</v>
      </c>
      <c r="V121">
        <v>900000</v>
      </c>
      <c r="W121">
        <v>907612</v>
      </c>
      <c r="X121">
        <v>150</v>
      </c>
      <c r="Y121">
        <v>3</v>
      </c>
      <c r="Z121">
        <v>143521</v>
      </c>
      <c r="AA121">
        <v>0.98</v>
      </c>
      <c r="AB121">
        <v>4</v>
      </c>
      <c r="AC121" t="s">
        <v>2582</v>
      </c>
      <c r="AD121" t="s">
        <v>2863</v>
      </c>
      <c r="AE121">
        <v>1</v>
      </c>
      <c r="AF121" t="s">
        <v>2567</v>
      </c>
      <c r="AG121">
        <v>43873</v>
      </c>
      <c r="AI121" t="s">
        <v>2864</v>
      </c>
      <c r="AL121" t="s">
        <v>2303</v>
      </c>
      <c r="AN121" t="s">
        <v>10</v>
      </c>
      <c r="AO121" t="s">
        <v>2865</v>
      </c>
      <c r="AP121" t="s">
        <v>728</v>
      </c>
      <c r="AQ121">
        <v>8.1999999999999993</v>
      </c>
      <c r="AR121">
        <v>3</v>
      </c>
      <c r="AS121" t="s">
        <v>2866</v>
      </c>
      <c r="AT121" t="s">
        <v>2867</v>
      </c>
      <c r="AU121" t="s">
        <v>2868</v>
      </c>
      <c r="AV121">
        <v>3</v>
      </c>
      <c r="AW121" t="s">
        <v>2293</v>
      </c>
      <c r="AX121" t="s">
        <v>2284</v>
      </c>
      <c r="AZ121" t="s">
        <v>2294</v>
      </c>
      <c r="BC121" t="s">
        <v>10</v>
      </c>
      <c r="BD121">
        <v>0</v>
      </c>
      <c r="BE121" t="s">
        <v>60</v>
      </c>
      <c r="BF121" t="s">
        <v>10</v>
      </c>
      <c r="BH121" t="e">
        <v>#VALUE!</v>
      </c>
      <c r="BJ121" t="s">
        <v>2564</v>
      </c>
      <c r="BK121" t="s">
        <v>10</v>
      </c>
      <c r="BL121">
        <v>365</v>
      </c>
      <c r="BM121">
        <v>90</v>
      </c>
      <c r="BN121" t="s">
        <v>60</v>
      </c>
      <c r="BP121">
        <v>120</v>
      </c>
      <c r="BQ121" t="s">
        <v>61</v>
      </c>
      <c r="BR121">
        <v>44592</v>
      </c>
      <c r="BS121">
        <v>1.5123287671232877</v>
      </c>
      <c r="BT121">
        <v>44592</v>
      </c>
      <c r="BU121" t="s">
        <v>11</v>
      </c>
      <c r="BV121">
        <v>524095.94</v>
      </c>
      <c r="BW121">
        <v>-180591.9</v>
      </c>
      <c r="BX121">
        <v>-0.34457794120671875</v>
      </c>
      <c r="BY121" t="s">
        <v>2332</v>
      </c>
      <c r="BZ121" t="b">
        <v>1</v>
      </c>
      <c r="CA121" t="b">
        <v>1</v>
      </c>
      <c r="CB121" t="b">
        <v>0</v>
      </c>
      <c r="CC121" t="b">
        <v>1</v>
      </c>
      <c r="CD121" t="b">
        <v>0</v>
      </c>
      <c r="CE121" t="b">
        <v>0</v>
      </c>
      <c r="CF121" t="b">
        <v>1</v>
      </c>
      <c r="CG121" t="b">
        <v>0</v>
      </c>
      <c r="CH121" t="b">
        <v>0</v>
      </c>
      <c r="CI121" t="b">
        <v>0</v>
      </c>
      <c r="CJ121" t="b">
        <v>0</v>
      </c>
      <c r="CK121" t="b">
        <v>0</v>
      </c>
      <c r="CL121" t="b">
        <v>0</v>
      </c>
      <c r="CM121" t="b">
        <v>0</v>
      </c>
      <c r="CN121" t="b">
        <v>0</v>
      </c>
      <c r="CO121" t="b">
        <v>0</v>
      </c>
      <c r="CP121" t="b">
        <v>0</v>
      </c>
      <c r="CQ121" t="b">
        <v>0</v>
      </c>
      <c r="CR121" t="b">
        <v>0</v>
      </c>
    </row>
    <row r="122" spans="1:96" x14ac:dyDescent="0.25">
      <c r="A122">
        <v>185</v>
      </c>
      <c r="B122" t="s">
        <v>1267</v>
      </c>
      <c r="C122" t="s">
        <v>1269</v>
      </c>
      <c r="D122" t="s">
        <v>294</v>
      </c>
      <c r="E122" t="s">
        <v>57</v>
      </c>
      <c r="F122" t="s">
        <v>1268</v>
      </c>
      <c r="G122">
        <v>46805</v>
      </c>
      <c r="H122">
        <v>2</v>
      </c>
      <c r="I122" t="s">
        <v>122</v>
      </c>
      <c r="J122" t="s">
        <v>123</v>
      </c>
      <c r="K122">
        <v>10</v>
      </c>
      <c r="L122">
        <v>1648</v>
      </c>
      <c r="M122" t="s">
        <v>124</v>
      </c>
      <c r="N122" t="s">
        <v>1988</v>
      </c>
      <c r="O122">
        <v>1</v>
      </c>
      <c r="P122">
        <v>2</v>
      </c>
      <c r="Q122">
        <v>0.5</v>
      </c>
      <c r="V122">
        <v>1224890</v>
      </c>
      <c r="W122">
        <v>1061432</v>
      </c>
      <c r="X122">
        <v>78</v>
      </c>
      <c r="Y122">
        <v>10</v>
      </c>
      <c r="Z122">
        <v>350265</v>
      </c>
      <c r="AA122">
        <v>0.87179487179487181</v>
      </c>
      <c r="AB122">
        <v>3</v>
      </c>
      <c r="AC122" t="s">
        <v>2389</v>
      </c>
      <c r="AD122" t="s">
        <v>2390</v>
      </c>
      <c r="AE122">
        <v>2</v>
      </c>
      <c r="AF122" t="s">
        <v>2391</v>
      </c>
      <c r="AG122">
        <v>43885</v>
      </c>
      <c r="AI122" t="s">
        <v>2392</v>
      </c>
      <c r="AL122" t="s">
        <v>2393</v>
      </c>
      <c r="AN122" t="s">
        <v>10</v>
      </c>
      <c r="AO122" t="s">
        <v>1270</v>
      </c>
      <c r="AP122" t="s">
        <v>285</v>
      </c>
      <c r="AQ122">
        <v>1.26</v>
      </c>
      <c r="AR122">
        <v>2</v>
      </c>
      <c r="AS122" t="s">
        <v>2394</v>
      </c>
      <c r="AT122" t="s">
        <v>2395</v>
      </c>
      <c r="AU122" t="s">
        <v>2396</v>
      </c>
      <c r="AV122">
        <v>1</v>
      </c>
      <c r="AW122" t="s">
        <v>2293</v>
      </c>
      <c r="AX122" t="s">
        <v>2284</v>
      </c>
      <c r="AY122" t="s">
        <v>3</v>
      </c>
      <c r="AZ122" t="s">
        <v>2362</v>
      </c>
      <c r="BC122" t="s">
        <v>10</v>
      </c>
      <c r="BD122">
        <v>180</v>
      </c>
      <c r="BE122" t="s">
        <v>60</v>
      </c>
      <c r="BH122" t="s">
        <v>60</v>
      </c>
      <c r="BJ122" t="s">
        <v>2397</v>
      </c>
      <c r="BK122" t="s">
        <v>10</v>
      </c>
      <c r="BN122" t="s">
        <v>60</v>
      </c>
      <c r="BQ122" t="s">
        <v>61</v>
      </c>
      <c r="BR122">
        <v>44469</v>
      </c>
      <c r="BS122">
        <v>1.1753424657534246</v>
      </c>
      <c r="BT122">
        <v>44469</v>
      </c>
      <c r="BU122" t="s">
        <v>11</v>
      </c>
      <c r="BV122">
        <v>533623.71</v>
      </c>
      <c r="BW122">
        <v>-3323.47</v>
      </c>
      <c r="BX122">
        <v>-6.2281153136917395E-3</v>
      </c>
      <c r="BY122" t="s">
        <v>2332</v>
      </c>
      <c r="BZ122" t="b">
        <v>1</v>
      </c>
      <c r="CA122" t="b">
        <v>1</v>
      </c>
      <c r="CB122" t="b">
        <v>0</v>
      </c>
      <c r="CC122" t="b">
        <v>1</v>
      </c>
      <c r="CD122" t="b">
        <v>0</v>
      </c>
      <c r="CE122" t="b">
        <v>0</v>
      </c>
      <c r="CF122" t="b">
        <v>0</v>
      </c>
      <c r="CG122" t="b">
        <v>0</v>
      </c>
      <c r="CH122" t="b">
        <v>0</v>
      </c>
      <c r="CI122" t="b">
        <v>0</v>
      </c>
      <c r="CJ122" t="b">
        <v>0</v>
      </c>
      <c r="CK122" t="b">
        <v>0</v>
      </c>
      <c r="CL122" t="b">
        <v>0</v>
      </c>
      <c r="CM122" t="b">
        <v>0</v>
      </c>
      <c r="CN122" t="b">
        <v>0</v>
      </c>
      <c r="CO122" t="b">
        <v>0</v>
      </c>
      <c r="CP122" t="b">
        <v>0</v>
      </c>
      <c r="CQ122" t="b">
        <v>0</v>
      </c>
      <c r="CR122" t="b">
        <v>0</v>
      </c>
    </row>
    <row r="123" spans="1:96" x14ac:dyDescent="0.25">
      <c r="A123">
        <v>187</v>
      </c>
      <c r="B123" t="s">
        <v>1357</v>
      </c>
      <c r="C123" t="s">
        <v>1359</v>
      </c>
      <c r="D123" t="s">
        <v>170</v>
      </c>
      <c r="E123" t="s">
        <v>57</v>
      </c>
      <c r="F123" t="s">
        <v>1358</v>
      </c>
      <c r="G123">
        <v>92026</v>
      </c>
      <c r="H123">
        <v>2</v>
      </c>
      <c r="I123" t="s">
        <v>122</v>
      </c>
      <c r="J123" t="s">
        <v>171</v>
      </c>
      <c r="K123">
        <v>7</v>
      </c>
      <c r="L123">
        <v>1617</v>
      </c>
      <c r="M123" t="s">
        <v>172</v>
      </c>
      <c r="N123" t="s">
        <v>2296</v>
      </c>
      <c r="O123">
        <v>3</v>
      </c>
      <c r="P123">
        <v>3</v>
      </c>
      <c r="Q123">
        <v>1</v>
      </c>
      <c r="R123" t="s">
        <v>4030</v>
      </c>
      <c r="V123" t="s">
        <v>61</v>
      </c>
      <c r="W123">
        <v>1213704</v>
      </c>
      <c r="X123">
        <v>145</v>
      </c>
      <c r="Y123">
        <v>29</v>
      </c>
      <c r="Z123">
        <v>248267</v>
      </c>
      <c r="AA123">
        <v>0.8</v>
      </c>
      <c r="AB123">
        <v>5</v>
      </c>
      <c r="AC123" t="s">
        <v>3244</v>
      </c>
      <c r="AD123" t="s">
        <v>3245</v>
      </c>
      <c r="AE123">
        <v>1</v>
      </c>
      <c r="AF123" t="s">
        <v>2326</v>
      </c>
      <c r="AG123">
        <v>43883</v>
      </c>
      <c r="AI123" t="s">
        <v>2289</v>
      </c>
      <c r="AJ123">
        <v>44007</v>
      </c>
      <c r="AK123" t="s">
        <v>4033</v>
      </c>
      <c r="AL123" t="s">
        <v>4040</v>
      </c>
      <c r="AM123">
        <v>44011</v>
      </c>
      <c r="AN123" t="s">
        <v>10</v>
      </c>
      <c r="AO123" t="s">
        <v>1360</v>
      </c>
      <c r="AP123" t="s">
        <v>1303</v>
      </c>
      <c r="AQ123">
        <v>0</v>
      </c>
      <c r="AR123">
        <v>3</v>
      </c>
      <c r="AS123" t="s">
        <v>3246</v>
      </c>
      <c r="AT123" t="s">
        <v>176</v>
      </c>
      <c r="AU123" t="s">
        <v>2958</v>
      </c>
      <c r="AV123">
        <v>4</v>
      </c>
      <c r="AW123" t="s">
        <v>2293</v>
      </c>
      <c r="AX123" t="s">
        <v>2284</v>
      </c>
      <c r="AZ123" t="s">
        <v>2294</v>
      </c>
      <c r="BC123" t="s">
        <v>10</v>
      </c>
      <c r="BD123">
        <v>180</v>
      </c>
      <c r="BE123" t="s">
        <v>60</v>
      </c>
      <c r="BH123" t="s">
        <v>60</v>
      </c>
      <c r="BN123" t="s">
        <v>60</v>
      </c>
      <c r="BQ123" t="s">
        <v>61</v>
      </c>
      <c r="BR123">
        <v>44592</v>
      </c>
      <c r="BS123">
        <v>1.5123287671232877</v>
      </c>
      <c r="BT123">
        <v>44592</v>
      </c>
      <c r="BU123" t="s">
        <v>11</v>
      </c>
      <c r="BV123">
        <v>436319.66</v>
      </c>
      <c r="BW123">
        <v>-112495.7</v>
      </c>
      <c r="BX123">
        <v>-0.25782862958776598</v>
      </c>
      <c r="BY123" t="s">
        <v>2332</v>
      </c>
      <c r="BZ123" t="b">
        <v>1</v>
      </c>
      <c r="CA123" t="b">
        <v>1</v>
      </c>
      <c r="CB123" t="b">
        <v>0</v>
      </c>
      <c r="CC123" t="b">
        <v>1</v>
      </c>
      <c r="CD123" t="b">
        <v>1</v>
      </c>
      <c r="CE123" t="b">
        <v>0</v>
      </c>
      <c r="CF123" t="b">
        <v>0</v>
      </c>
      <c r="CG123" t="b">
        <v>0</v>
      </c>
      <c r="CH123" t="b">
        <v>0</v>
      </c>
      <c r="CI123" t="b">
        <v>0</v>
      </c>
      <c r="CJ123" t="b">
        <v>0</v>
      </c>
      <c r="CK123" t="b">
        <v>0</v>
      </c>
      <c r="CL123" t="b">
        <v>0</v>
      </c>
      <c r="CM123" t="b">
        <v>0</v>
      </c>
      <c r="CN123" t="b">
        <v>0</v>
      </c>
      <c r="CO123" t="b">
        <v>0</v>
      </c>
      <c r="CP123" t="b">
        <v>0</v>
      </c>
      <c r="CQ123" t="b">
        <v>0</v>
      </c>
      <c r="CR123" t="b">
        <v>0</v>
      </c>
    </row>
    <row r="124" spans="1:96" x14ac:dyDescent="0.25">
      <c r="A124">
        <v>188</v>
      </c>
      <c r="B124" t="s">
        <v>1361</v>
      </c>
      <c r="C124" t="s">
        <v>1363</v>
      </c>
      <c r="D124" t="s">
        <v>1364</v>
      </c>
      <c r="E124" t="s">
        <v>57</v>
      </c>
      <c r="F124" t="s">
        <v>1362</v>
      </c>
      <c r="G124">
        <v>85226</v>
      </c>
      <c r="H124">
        <v>2</v>
      </c>
      <c r="I124" t="s">
        <v>122</v>
      </c>
      <c r="J124" t="s">
        <v>313</v>
      </c>
      <c r="K124">
        <v>14</v>
      </c>
      <c r="L124">
        <v>1667</v>
      </c>
      <c r="M124" t="s">
        <v>647</v>
      </c>
      <c r="N124" t="s">
        <v>1988</v>
      </c>
      <c r="O124">
        <v>3</v>
      </c>
      <c r="P124">
        <v>2</v>
      </c>
      <c r="Q124">
        <v>0.83333333333333348</v>
      </c>
      <c r="R124" t="s">
        <v>4030</v>
      </c>
      <c r="V124">
        <v>1321847</v>
      </c>
      <c r="W124">
        <v>1405165</v>
      </c>
      <c r="X124">
        <v>193</v>
      </c>
      <c r="Y124">
        <v>102</v>
      </c>
      <c r="Z124">
        <v>185231</v>
      </c>
      <c r="AA124">
        <v>0.47150259067357514</v>
      </c>
      <c r="AB124">
        <v>8</v>
      </c>
      <c r="AC124" t="s">
        <v>61</v>
      </c>
      <c r="AD124" t="s">
        <v>3902</v>
      </c>
      <c r="AE124">
        <v>1</v>
      </c>
      <c r="AF124" t="s">
        <v>2326</v>
      </c>
      <c r="AG124" t="s">
        <v>60</v>
      </c>
      <c r="AH124">
        <v>43969</v>
      </c>
      <c r="AI124" t="s">
        <v>2289</v>
      </c>
      <c r="AJ124">
        <v>44012</v>
      </c>
      <c r="AK124" t="s">
        <v>3978</v>
      </c>
      <c r="AL124" t="s">
        <v>3961</v>
      </c>
      <c r="AM124">
        <v>43979</v>
      </c>
      <c r="AN124" t="s">
        <v>11</v>
      </c>
      <c r="AO124" t="s">
        <v>92</v>
      </c>
      <c r="AP124" t="s">
        <v>61</v>
      </c>
      <c r="AQ124" t="s">
        <v>61</v>
      </c>
      <c r="AR124" t="s">
        <v>61</v>
      </c>
      <c r="AV124">
        <v>7</v>
      </c>
      <c r="BE124" t="s">
        <v>60</v>
      </c>
      <c r="BH124" t="s">
        <v>60</v>
      </c>
      <c r="BN124" t="s">
        <v>60</v>
      </c>
      <c r="BQ124" t="s">
        <v>61</v>
      </c>
      <c r="BR124">
        <v>44592</v>
      </c>
      <c r="BS124">
        <v>1.5123287671232877</v>
      </c>
      <c r="BT124">
        <v>44592</v>
      </c>
      <c r="BU124" t="s">
        <v>11</v>
      </c>
      <c r="BV124">
        <v>479746.02</v>
      </c>
      <c r="BW124">
        <v>-62434.91</v>
      </c>
      <c r="BX124">
        <v>-0.13014159033565303</v>
      </c>
      <c r="BY124" t="s">
        <v>2286</v>
      </c>
      <c r="BZ124" t="b">
        <v>1</v>
      </c>
      <c r="CA124" t="b">
        <v>0</v>
      </c>
      <c r="CB124" t="b">
        <v>0</v>
      </c>
      <c r="CC124" t="b">
        <v>1</v>
      </c>
      <c r="CD124" t="b">
        <v>1</v>
      </c>
      <c r="CE124" t="b">
        <v>0</v>
      </c>
      <c r="CF124" t="b">
        <v>0</v>
      </c>
      <c r="CG124" t="b">
        <v>1</v>
      </c>
      <c r="CH124" t="b">
        <v>0</v>
      </c>
      <c r="CI124" t="b">
        <v>0</v>
      </c>
      <c r="CJ124" t="b">
        <v>0</v>
      </c>
      <c r="CK124" t="b">
        <v>0</v>
      </c>
      <c r="CL124" t="b">
        <v>0</v>
      </c>
      <c r="CM124" t="b">
        <v>0</v>
      </c>
      <c r="CN124" t="b">
        <v>0</v>
      </c>
      <c r="CO124" t="b">
        <v>0</v>
      </c>
      <c r="CP124" t="b">
        <v>0</v>
      </c>
      <c r="CQ124" t="b">
        <v>0</v>
      </c>
      <c r="CR124" t="b">
        <v>0</v>
      </c>
    </row>
    <row r="125" spans="1:96" x14ac:dyDescent="0.25">
      <c r="A125">
        <v>189</v>
      </c>
      <c r="B125" t="s">
        <v>1778</v>
      </c>
      <c r="C125" t="s">
        <v>1780</v>
      </c>
      <c r="D125" t="s">
        <v>230</v>
      </c>
      <c r="E125" t="s">
        <v>72</v>
      </c>
      <c r="F125" t="s">
        <v>1779</v>
      </c>
      <c r="G125">
        <v>66209</v>
      </c>
      <c r="H125">
        <v>2</v>
      </c>
      <c r="I125" t="s">
        <v>122</v>
      </c>
      <c r="J125" t="s">
        <v>313</v>
      </c>
      <c r="K125">
        <v>14</v>
      </c>
      <c r="L125">
        <v>1800</v>
      </c>
      <c r="M125" t="s">
        <v>219</v>
      </c>
      <c r="N125" t="s">
        <v>1988</v>
      </c>
      <c r="O125">
        <v>1</v>
      </c>
      <c r="P125">
        <v>3</v>
      </c>
      <c r="Q125">
        <v>0.66666666666666663</v>
      </c>
      <c r="V125" t="s">
        <v>61</v>
      </c>
      <c r="W125">
        <v>352371</v>
      </c>
      <c r="X125">
        <v>63</v>
      </c>
      <c r="Y125">
        <v>6</v>
      </c>
      <c r="Z125">
        <v>36242</v>
      </c>
      <c r="AA125">
        <v>0.90476190476190477</v>
      </c>
      <c r="AB125">
        <v>3</v>
      </c>
      <c r="AC125" t="s">
        <v>3480</v>
      </c>
      <c r="AE125">
        <v>0</v>
      </c>
      <c r="AG125">
        <v>43880</v>
      </c>
      <c r="AI125" t="s">
        <v>2289</v>
      </c>
      <c r="AL125" t="s">
        <v>2303</v>
      </c>
      <c r="AN125" t="s">
        <v>10</v>
      </c>
      <c r="AO125" t="s">
        <v>1781</v>
      </c>
      <c r="AP125" t="s">
        <v>1782</v>
      </c>
      <c r="AQ125" t="s">
        <v>3481</v>
      </c>
      <c r="AR125" t="s">
        <v>2598</v>
      </c>
      <c r="AS125" t="s">
        <v>3482</v>
      </c>
      <c r="AT125" t="s">
        <v>2320</v>
      </c>
      <c r="AU125" t="s">
        <v>3483</v>
      </c>
      <c r="AV125">
        <v>3</v>
      </c>
      <c r="AZ125" t="s">
        <v>2362</v>
      </c>
      <c r="BC125" t="s">
        <v>11</v>
      </c>
      <c r="BE125" t="s">
        <v>60</v>
      </c>
      <c r="BH125" t="s">
        <v>60</v>
      </c>
      <c r="BK125" t="s">
        <v>10</v>
      </c>
      <c r="BL125">
        <v>360</v>
      </c>
      <c r="BM125">
        <v>180</v>
      </c>
      <c r="BN125" t="s">
        <v>60</v>
      </c>
      <c r="BP125">
        <v>30</v>
      </c>
      <c r="BQ125" t="s">
        <v>61</v>
      </c>
      <c r="BR125">
        <v>45107</v>
      </c>
      <c r="BS125">
        <v>2.9232876712328766</v>
      </c>
      <c r="BT125">
        <v>45107</v>
      </c>
      <c r="BU125" t="s">
        <v>11</v>
      </c>
      <c r="BV125">
        <v>403791.82</v>
      </c>
      <c r="BW125">
        <v>-55842.68</v>
      </c>
      <c r="BX125">
        <v>-0.13829571881867245</v>
      </c>
      <c r="BY125" t="s">
        <v>2332</v>
      </c>
      <c r="BZ125" t="b">
        <v>1</v>
      </c>
      <c r="CA125" t="b">
        <v>0</v>
      </c>
      <c r="CB125" t="b">
        <v>0</v>
      </c>
      <c r="CC125" t="b">
        <v>0</v>
      </c>
      <c r="CD125" t="b">
        <v>0</v>
      </c>
      <c r="CE125" t="b">
        <v>0</v>
      </c>
      <c r="CF125" t="b">
        <v>1</v>
      </c>
      <c r="CG125" t="b">
        <v>0</v>
      </c>
      <c r="CH125" t="b">
        <v>0</v>
      </c>
      <c r="CI125" t="b">
        <v>0</v>
      </c>
      <c r="CJ125" t="b">
        <v>0</v>
      </c>
      <c r="CK125" t="b">
        <v>0</v>
      </c>
      <c r="CL125" t="b">
        <v>0</v>
      </c>
      <c r="CM125" t="b">
        <v>0</v>
      </c>
      <c r="CN125" t="b">
        <v>0</v>
      </c>
      <c r="CO125" t="b">
        <v>0</v>
      </c>
      <c r="CP125" t="b">
        <v>0</v>
      </c>
      <c r="CQ125" t="b">
        <v>0</v>
      </c>
      <c r="CR125" t="b">
        <v>1</v>
      </c>
    </row>
    <row r="126" spans="1:96" x14ac:dyDescent="0.25">
      <c r="A126">
        <v>366</v>
      </c>
      <c r="B126" t="s">
        <v>1032</v>
      </c>
      <c r="C126" t="s">
        <v>1034</v>
      </c>
      <c r="D126" t="s">
        <v>329</v>
      </c>
      <c r="E126" t="s">
        <v>72</v>
      </c>
      <c r="F126" t="s">
        <v>1033</v>
      </c>
      <c r="G126">
        <v>38671</v>
      </c>
      <c r="H126">
        <v>2</v>
      </c>
      <c r="I126" t="s">
        <v>122</v>
      </c>
      <c r="J126" t="s">
        <v>210</v>
      </c>
      <c r="K126">
        <v>9</v>
      </c>
      <c r="L126">
        <v>1600</v>
      </c>
      <c r="M126" t="s">
        <v>231</v>
      </c>
      <c r="N126" t="s">
        <v>2296</v>
      </c>
      <c r="O126">
        <v>3</v>
      </c>
      <c r="P126">
        <v>2</v>
      </c>
      <c r="Q126">
        <v>0.83333333333333348</v>
      </c>
      <c r="V126">
        <v>715407</v>
      </c>
      <c r="W126" t="s">
        <v>61</v>
      </c>
      <c r="X126">
        <v>45</v>
      </c>
      <c r="Y126">
        <v>5</v>
      </c>
      <c r="Z126" t="s">
        <v>61</v>
      </c>
      <c r="AA126">
        <v>0.88888888888888884</v>
      </c>
      <c r="AB126">
        <v>2</v>
      </c>
      <c r="AC126" t="s">
        <v>3249</v>
      </c>
      <c r="AD126" t="s">
        <v>3250</v>
      </c>
      <c r="AE126">
        <v>0</v>
      </c>
      <c r="AF126">
        <v>0</v>
      </c>
      <c r="AG126">
        <v>43873</v>
      </c>
      <c r="AI126" t="s">
        <v>2289</v>
      </c>
      <c r="AL126" t="s">
        <v>3251</v>
      </c>
      <c r="AN126" t="s">
        <v>10</v>
      </c>
      <c r="AO126" t="s">
        <v>1035</v>
      </c>
      <c r="AP126" t="s">
        <v>319</v>
      </c>
      <c r="AQ126" t="s">
        <v>203</v>
      </c>
      <c r="AR126">
        <v>2</v>
      </c>
      <c r="AS126" t="s">
        <v>3252</v>
      </c>
      <c r="AT126" t="s">
        <v>2431</v>
      </c>
      <c r="AU126" t="s">
        <v>3253</v>
      </c>
      <c r="AV126">
        <v>2</v>
      </c>
      <c r="AZ126" t="s">
        <v>2362</v>
      </c>
      <c r="BC126" t="s">
        <v>10</v>
      </c>
      <c r="BD126">
        <v>0</v>
      </c>
      <c r="BE126" t="s">
        <v>60</v>
      </c>
      <c r="BH126" t="s">
        <v>60</v>
      </c>
      <c r="BJ126" t="s">
        <v>3147</v>
      </c>
      <c r="BK126" t="s">
        <v>10</v>
      </c>
      <c r="BL126">
        <v>540</v>
      </c>
      <c r="BM126">
        <v>60</v>
      </c>
      <c r="BN126" t="s">
        <v>60</v>
      </c>
      <c r="BP126">
        <v>60</v>
      </c>
      <c r="BQ126" t="s">
        <v>61</v>
      </c>
      <c r="BR126">
        <v>44227</v>
      </c>
      <c r="BS126">
        <v>0.51232876712328768</v>
      </c>
      <c r="BT126">
        <v>44227</v>
      </c>
      <c r="BU126" t="s">
        <v>11</v>
      </c>
      <c r="BV126">
        <v>363146.81</v>
      </c>
      <c r="BW126">
        <v>-2714.74</v>
      </c>
      <c r="BX126">
        <v>-7.4755991936153862E-3</v>
      </c>
      <c r="BY126" t="s">
        <v>2332</v>
      </c>
      <c r="BZ126" t="b">
        <v>0</v>
      </c>
      <c r="CA126" t="b">
        <v>1</v>
      </c>
      <c r="CB126" t="b">
        <v>0</v>
      </c>
      <c r="CC126" t="b">
        <v>0</v>
      </c>
      <c r="CD126" t="b">
        <v>0</v>
      </c>
      <c r="CE126" t="b">
        <v>0</v>
      </c>
      <c r="CF126" t="b">
        <v>0</v>
      </c>
      <c r="CG126" t="b">
        <v>1</v>
      </c>
      <c r="CH126" t="b">
        <v>1</v>
      </c>
      <c r="CI126" t="b">
        <v>0</v>
      </c>
      <c r="CJ126" t="b">
        <v>0</v>
      </c>
      <c r="CK126" t="b">
        <v>0</v>
      </c>
      <c r="CL126" t="b">
        <v>0</v>
      </c>
      <c r="CM126" t="b">
        <v>0</v>
      </c>
      <c r="CN126" t="b">
        <v>0</v>
      </c>
      <c r="CO126" t="b">
        <v>0</v>
      </c>
      <c r="CP126" t="b">
        <v>0</v>
      </c>
      <c r="CQ126" t="b">
        <v>0</v>
      </c>
      <c r="CR126" t="b">
        <v>0</v>
      </c>
    </row>
    <row r="127" spans="1:96" x14ac:dyDescent="0.25">
      <c r="A127">
        <v>438</v>
      </c>
      <c r="B127" t="s">
        <v>1064</v>
      </c>
      <c r="C127" t="s">
        <v>663</v>
      </c>
      <c r="D127" t="s">
        <v>340</v>
      </c>
      <c r="E127" t="s">
        <v>57</v>
      </c>
      <c r="F127" t="s">
        <v>1065</v>
      </c>
      <c r="G127">
        <v>53005</v>
      </c>
      <c r="H127">
        <v>2</v>
      </c>
      <c r="I127" t="s">
        <v>122</v>
      </c>
      <c r="J127" t="s">
        <v>272</v>
      </c>
      <c r="K127">
        <v>12</v>
      </c>
      <c r="L127">
        <v>1126</v>
      </c>
      <c r="M127" t="s">
        <v>231</v>
      </c>
      <c r="N127" t="s">
        <v>1988</v>
      </c>
      <c r="O127">
        <v>1</v>
      </c>
      <c r="P127">
        <v>3</v>
      </c>
      <c r="Q127">
        <v>0.66666666666666663</v>
      </c>
      <c r="V127">
        <v>1008297</v>
      </c>
      <c r="W127">
        <v>635040</v>
      </c>
      <c r="X127">
        <v>114</v>
      </c>
      <c r="Y127">
        <v>14</v>
      </c>
      <c r="Z127">
        <v>141319</v>
      </c>
      <c r="AA127">
        <v>0.8771929824561403</v>
      </c>
      <c r="AB127">
        <v>4</v>
      </c>
      <c r="AC127" t="s">
        <v>4041</v>
      </c>
      <c r="AD127" t="s">
        <v>2841</v>
      </c>
      <c r="AE127">
        <v>2</v>
      </c>
      <c r="AF127" t="s">
        <v>2842</v>
      </c>
      <c r="AG127">
        <v>43892</v>
      </c>
      <c r="AI127" t="s">
        <v>2843</v>
      </c>
      <c r="AJ127">
        <v>43972</v>
      </c>
      <c r="AK127" t="s">
        <v>3965</v>
      </c>
      <c r="AL127" t="s">
        <v>3985</v>
      </c>
      <c r="AM127">
        <v>43973</v>
      </c>
      <c r="AN127" t="s">
        <v>10</v>
      </c>
      <c r="AO127" t="s">
        <v>1066</v>
      </c>
      <c r="AP127" t="s">
        <v>100</v>
      </c>
      <c r="AQ127" t="s">
        <v>2844</v>
      </c>
      <c r="AR127">
        <v>3</v>
      </c>
      <c r="AS127" t="s">
        <v>2845</v>
      </c>
      <c r="AT127" t="s">
        <v>2431</v>
      </c>
      <c r="AU127" t="s">
        <v>2432</v>
      </c>
      <c r="AV127">
        <v>2</v>
      </c>
      <c r="AW127" t="s">
        <v>2283</v>
      </c>
      <c r="AX127" t="s">
        <v>2284</v>
      </c>
      <c r="AZ127" t="s">
        <v>2362</v>
      </c>
      <c r="BC127" t="s">
        <v>10</v>
      </c>
      <c r="BD127">
        <v>0</v>
      </c>
      <c r="BE127" t="s">
        <v>60</v>
      </c>
      <c r="BH127" t="s">
        <v>60</v>
      </c>
      <c r="BJ127">
        <v>0.06</v>
      </c>
      <c r="BK127" t="s">
        <v>10</v>
      </c>
      <c r="BL127">
        <v>540</v>
      </c>
      <c r="BM127">
        <v>60</v>
      </c>
      <c r="BN127" t="s">
        <v>60</v>
      </c>
      <c r="BP127">
        <v>60</v>
      </c>
      <c r="BQ127" t="s">
        <v>61</v>
      </c>
      <c r="BR127">
        <v>44227</v>
      </c>
      <c r="BS127">
        <v>0.51232876712328768</v>
      </c>
      <c r="BT127">
        <v>44227</v>
      </c>
      <c r="BU127" t="s">
        <v>11</v>
      </c>
      <c r="BV127">
        <v>427537.27</v>
      </c>
      <c r="BW127">
        <v>-23223.96</v>
      </c>
      <c r="BX127">
        <v>-5.4320316916464377E-2</v>
      </c>
      <c r="BY127" t="s">
        <v>2332</v>
      </c>
      <c r="BZ127" t="b">
        <v>0</v>
      </c>
      <c r="CA127" t="b">
        <v>1</v>
      </c>
      <c r="CB127" t="b">
        <v>0</v>
      </c>
      <c r="CC127" t="b">
        <v>0</v>
      </c>
      <c r="CD127" t="b">
        <v>0</v>
      </c>
      <c r="CE127" t="b">
        <v>0</v>
      </c>
      <c r="CF127" t="b">
        <v>0</v>
      </c>
      <c r="CG127" t="b">
        <v>0</v>
      </c>
      <c r="CH127" t="b">
        <v>0</v>
      </c>
      <c r="CI127" t="b">
        <v>0</v>
      </c>
      <c r="CJ127" t="b">
        <v>0</v>
      </c>
      <c r="CK127" t="b">
        <v>0</v>
      </c>
      <c r="CL127" t="b">
        <v>0</v>
      </c>
      <c r="CM127" t="b">
        <v>0</v>
      </c>
      <c r="CN127" t="b">
        <v>0</v>
      </c>
      <c r="CO127" t="b">
        <v>0</v>
      </c>
      <c r="CP127" t="b">
        <v>0</v>
      </c>
      <c r="CQ127" t="b">
        <v>0</v>
      </c>
      <c r="CR127" t="b">
        <v>0</v>
      </c>
    </row>
    <row r="128" spans="1:96" x14ac:dyDescent="0.25">
      <c r="A128">
        <v>195</v>
      </c>
      <c r="B128" t="s">
        <v>1365</v>
      </c>
      <c r="C128" t="s">
        <v>1367</v>
      </c>
      <c r="D128" t="s">
        <v>294</v>
      </c>
      <c r="E128" t="s">
        <v>57</v>
      </c>
      <c r="F128" t="s">
        <v>1366</v>
      </c>
      <c r="G128">
        <v>46410</v>
      </c>
      <c r="H128">
        <v>2</v>
      </c>
      <c r="I128" t="s">
        <v>122</v>
      </c>
      <c r="J128" t="s">
        <v>123</v>
      </c>
      <c r="K128">
        <v>10</v>
      </c>
      <c r="L128">
        <v>2162</v>
      </c>
      <c r="M128" t="s">
        <v>410</v>
      </c>
      <c r="N128" t="s">
        <v>1988</v>
      </c>
      <c r="O128">
        <v>3</v>
      </c>
      <c r="P128">
        <v>3</v>
      </c>
      <c r="Q128">
        <v>1</v>
      </c>
      <c r="V128">
        <v>1372437</v>
      </c>
      <c r="W128">
        <v>1358306</v>
      </c>
      <c r="X128">
        <v>115</v>
      </c>
      <c r="Y128">
        <v>5</v>
      </c>
      <c r="Z128">
        <v>205456</v>
      </c>
      <c r="AA128">
        <v>0.95652173913043481</v>
      </c>
      <c r="AB128">
        <v>4</v>
      </c>
      <c r="AC128" t="s">
        <v>2438</v>
      </c>
      <c r="AD128" t="s">
        <v>2439</v>
      </c>
      <c r="AE128">
        <v>2</v>
      </c>
      <c r="AF128" t="s">
        <v>2391</v>
      </c>
      <c r="AG128">
        <v>43885</v>
      </c>
      <c r="AI128" t="s">
        <v>2289</v>
      </c>
      <c r="AL128" t="s">
        <v>2440</v>
      </c>
      <c r="AN128" t="s">
        <v>10</v>
      </c>
      <c r="AO128" t="s">
        <v>1368</v>
      </c>
      <c r="AP128" t="s">
        <v>1303</v>
      </c>
      <c r="AQ128">
        <v>3</v>
      </c>
      <c r="AR128">
        <v>3</v>
      </c>
      <c r="AS128" t="s">
        <v>1369</v>
      </c>
      <c r="AT128" t="s">
        <v>1370</v>
      </c>
      <c r="AU128" t="s">
        <v>1371</v>
      </c>
      <c r="AV128">
        <v>2</v>
      </c>
      <c r="AW128" t="s">
        <v>2293</v>
      </c>
      <c r="AX128" t="s">
        <v>2284</v>
      </c>
      <c r="AY128" t="s">
        <v>4</v>
      </c>
      <c r="AZ128" t="s">
        <v>2294</v>
      </c>
      <c r="BC128" t="s">
        <v>10</v>
      </c>
      <c r="BD128">
        <v>0</v>
      </c>
      <c r="BE128" t="s">
        <v>60</v>
      </c>
      <c r="BH128" t="s">
        <v>60</v>
      </c>
      <c r="BJ128">
        <v>0.06</v>
      </c>
      <c r="BK128" t="s">
        <v>10</v>
      </c>
      <c r="BL128">
        <v>270</v>
      </c>
      <c r="BN128" t="s">
        <v>60</v>
      </c>
      <c r="BP128">
        <v>90</v>
      </c>
      <c r="BQ128" t="s">
        <v>61</v>
      </c>
      <c r="BR128">
        <v>44592</v>
      </c>
      <c r="BS128">
        <v>1.5123287671232877</v>
      </c>
      <c r="BT128">
        <v>44592</v>
      </c>
      <c r="BU128" t="s">
        <v>11</v>
      </c>
      <c r="BV128">
        <v>447705.19</v>
      </c>
      <c r="BW128">
        <v>-249397.27</v>
      </c>
      <c r="BX128">
        <v>-0.55705691059779761</v>
      </c>
      <c r="BY128" t="s">
        <v>2332</v>
      </c>
      <c r="BZ128" t="b">
        <v>1</v>
      </c>
      <c r="CA128" t="b">
        <v>0</v>
      </c>
      <c r="CB128" t="b">
        <v>0</v>
      </c>
      <c r="CC128" t="b">
        <v>1</v>
      </c>
      <c r="CD128" t="b">
        <v>0</v>
      </c>
      <c r="CE128" t="b">
        <v>0</v>
      </c>
      <c r="CF128" t="b">
        <v>0</v>
      </c>
      <c r="CG128" t="b">
        <v>0</v>
      </c>
      <c r="CH128" t="b">
        <v>0</v>
      </c>
      <c r="CI128" t="b">
        <v>0</v>
      </c>
      <c r="CJ128" t="b">
        <v>0</v>
      </c>
      <c r="CK128" t="b">
        <v>0</v>
      </c>
      <c r="CL128" t="b">
        <v>0</v>
      </c>
      <c r="CM128" t="b">
        <v>0</v>
      </c>
      <c r="CN128" t="b">
        <v>1</v>
      </c>
      <c r="CO128" t="b">
        <v>0</v>
      </c>
      <c r="CP128" t="b">
        <v>0</v>
      </c>
      <c r="CQ128" t="b">
        <v>0</v>
      </c>
      <c r="CR128" t="b">
        <v>0</v>
      </c>
    </row>
    <row r="129" spans="1:96" x14ac:dyDescent="0.25">
      <c r="A129">
        <v>196</v>
      </c>
      <c r="B129" t="s">
        <v>1637</v>
      </c>
      <c r="C129" t="s">
        <v>1639</v>
      </c>
      <c r="D129" t="s">
        <v>690</v>
      </c>
      <c r="E129" t="s">
        <v>57</v>
      </c>
      <c r="F129" t="s">
        <v>1638</v>
      </c>
      <c r="G129">
        <v>73118</v>
      </c>
      <c r="H129">
        <v>2</v>
      </c>
      <c r="I129" t="s">
        <v>122</v>
      </c>
      <c r="J129" t="s">
        <v>313</v>
      </c>
      <c r="K129">
        <v>14</v>
      </c>
      <c r="L129">
        <v>1331</v>
      </c>
      <c r="M129" t="s">
        <v>98</v>
      </c>
      <c r="N129" t="s">
        <v>2296</v>
      </c>
      <c r="O129">
        <v>1</v>
      </c>
      <c r="P129">
        <v>3</v>
      </c>
      <c r="Q129">
        <v>0.66666666666666663</v>
      </c>
      <c r="V129">
        <v>1063630</v>
      </c>
      <c r="W129">
        <v>1100178</v>
      </c>
      <c r="X129">
        <v>160</v>
      </c>
      <c r="Y129">
        <v>3</v>
      </c>
      <c r="Z129">
        <v>28074</v>
      </c>
      <c r="AA129">
        <v>0.98124999999999996</v>
      </c>
      <c r="AB129">
        <v>4</v>
      </c>
      <c r="AC129" t="s">
        <v>3305</v>
      </c>
      <c r="AD129" t="s">
        <v>3306</v>
      </c>
      <c r="AE129">
        <v>0</v>
      </c>
      <c r="AF129">
        <v>0</v>
      </c>
      <c r="AG129">
        <v>43874</v>
      </c>
      <c r="AI129" t="s">
        <v>3307</v>
      </c>
      <c r="AJ129">
        <v>44033</v>
      </c>
      <c r="AK129" t="s">
        <v>4028</v>
      </c>
      <c r="AL129" t="s">
        <v>2303</v>
      </c>
      <c r="AN129" t="s">
        <v>10</v>
      </c>
      <c r="AO129" t="s">
        <v>1640</v>
      </c>
      <c r="AP129" t="s">
        <v>417</v>
      </c>
      <c r="AQ129">
        <v>24.22</v>
      </c>
      <c r="AR129">
        <v>3</v>
      </c>
      <c r="AS129" t="s">
        <v>3308</v>
      </c>
      <c r="AT129" t="s">
        <v>2320</v>
      </c>
      <c r="AU129" t="s">
        <v>3309</v>
      </c>
      <c r="AV129">
        <v>4</v>
      </c>
      <c r="AW129" t="s">
        <v>2293</v>
      </c>
      <c r="AX129" t="s">
        <v>2301</v>
      </c>
      <c r="AZ129" t="s">
        <v>3188</v>
      </c>
      <c r="BC129" t="s">
        <v>11</v>
      </c>
      <c r="BE129" t="s">
        <v>60</v>
      </c>
      <c r="BH129" t="s">
        <v>60</v>
      </c>
      <c r="BN129" t="s">
        <v>60</v>
      </c>
      <c r="BQ129" t="s">
        <v>61</v>
      </c>
      <c r="BR129">
        <v>44957</v>
      </c>
      <c r="BS129">
        <v>2.5123287671232877</v>
      </c>
      <c r="BT129">
        <v>44957</v>
      </c>
      <c r="BU129" t="s">
        <v>11</v>
      </c>
      <c r="BV129">
        <v>263159.12</v>
      </c>
      <c r="BW129">
        <v>-119786.85</v>
      </c>
      <c r="BX129">
        <v>-0.45518791064508807</v>
      </c>
      <c r="BY129" t="s">
        <v>2332</v>
      </c>
      <c r="BZ129" t="b">
        <v>1</v>
      </c>
      <c r="CA129" t="b">
        <v>1</v>
      </c>
      <c r="CB129" t="b">
        <v>0</v>
      </c>
      <c r="CC129" t="b">
        <v>0</v>
      </c>
      <c r="CD129" t="b">
        <v>0</v>
      </c>
      <c r="CE129" t="b">
        <v>0</v>
      </c>
      <c r="CF129" t="b">
        <v>0</v>
      </c>
      <c r="CG129" t="b">
        <v>1</v>
      </c>
      <c r="CH129" t="b">
        <v>0</v>
      </c>
      <c r="CI129" t="b">
        <v>0</v>
      </c>
      <c r="CJ129" t="b">
        <v>0</v>
      </c>
      <c r="CK129" t="b">
        <v>0</v>
      </c>
      <c r="CL129" t="b">
        <v>0</v>
      </c>
      <c r="CM129" t="b">
        <v>0</v>
      </c>
      <c r="CN129" t="b">
        <v>0</v>
      </c>
      <c r="CO129" t="b">
        <v>0</v>
      </c>
      <c r="CP129" t="b">
        <v>0</v>
      </c>
      <c r="CQ129" t="b">
        <v>0</v>
      </c>
      <c r="CR129" t="b">
        <v>0</v>
      </c>
    </row>
    <row r="130" spans="1:96" x14ac:dyDescent="0.25">
      <c r="A130">
        <v>197</v>
      </c>
      <c r="B130" t="s">
        <v>1372</v>
      </c>
      <c r="C130" t="s">
        <v>1374</v>
      </c>
      <c r="D130" t="s">
        <v>96</v>
      </c>
      <c r="E130" t="s">
        <v>57</v>
      </c>
      <c r="F130" t="s">
        <v>1373</v>
      </c>
      <c r="G130">
        <v>20603</v>
      </c>
      <c r="H130">
        <v>2</v>
      </c>
      <c r="I130" t="s">
        <v>122</v>
      </c>
      <c r="J130" t="s">
        <v>182</v>
      </c>
      <c r="K130">
        <v>3</v>
      </c>
      <c r="L130">
        <v>1800</v>
      </c>
      <c r="M130" t="s">
        <v>98</v>
      </c>
      <c r="N130" t="s">
        <v>2296</v>
      </c>
      <c r="O130">
        <v>2</v>
      </c>
      <c r="P130">
        <v>2</v>
      </c>
      <c r="Q130">
        <v>0.75</v>
      </c>
      <c r="V130">
        <v>980418</v>
      </c>
      <c r="W130">
        <v>988762</v>
      </c>
      <c r="X130">
        <v>88</v>
      </c>
      <c r="Y130">
        <v>9</v>
      </c>
      <c r="Z130">
        <v>49024</v>
      </c>
      <c r="AA130">
        <v>0.89772727272727271</v>
      </c>
      <c r="AB130">
        <v>6</v>
      </c>
      <c r="AC130" t="s">
        <v>3962</v>
      </c>
      <c r="AD130" t="s">
        <v>3323</v>
      </c>
      <c r="AE130">
        <v>1</v>
      </c>
      <c r="AF130" t="s">
        <v>2567</v>
      </c>
      <c r="AG130">
        <v>43875</v>
      </c>
      <c r="AI130" t="s">
        <v>3324</v>
      </c>
      <c r="AJ130">
        <v>44032</v>
      </c>
      <c r="AK130" t="s">
        <v>4028</v>
      </c>
      <c r="AL130" t="s">
        <v>3963</v>
      </c>
      <c r="AM130">
        <v>43971</v>
      </c>
      <c r="AN130" t="s">
        <v>10</v>
      </c>
      <c r="AO130" t="s">
        <v>3325</v>
      </c>
      <c r="AP130" t="s">
        <v>417</v>
      </c>
      <c r="AQ130">
        <v>24.22</v>
      </c>
      <c r="AR130">
        <v>3</v>
      </c>
      <c r="AS130" t="s">
        <v>3326</v>
      </c>
      <c r="AT130" t="s">
        <v>3327</v>
      </c>
      <c r="AU130" t="s">
        <v>3328</v>
      </c>
      <c r="AV130">
        <v>5</v>
      </c>
      <c r="AW130" t="s">
        <v>2293</v>
      </c>
      <c r="AX130" t="s">
        <v>2301</v>
      </c>
      <c r="AZ130" t="s">
        <v>3188</v>
      </c>
      <c r="BC130" t="s">
        <v>10</v>
      </c>
      <c r="BD130">
        <v>180</v>
      </c>
      <c r="BE130" t="s">
        <v>60</v>
      </c>
      <c r="BH130" t="s">
        <v>60</v>
      </c>
      <c r="BJ130" t="s">
        <v>2878</v>
      </c>
      <c r="BK130" t="s">
        <v>10</v>
      </c>
      <c r="BL130">
        <v>540</v>
      </c>
      <c r="BM130">
        <v>60</v>
      </c>
      <c r="BN130" t="s">
        <v>60</v>
      </c>
      <c r="BP130">
        <v>60</v>
      </c>
      <c r="BQ130" t="s">
        <v>61</v>
      </c>
      <c r="BR130">
        <v>44592</v>
      </c>
      <c r="BS130">
        <v>1.5123287671232877</v>
      </c>
      <c r="BT130">
        <v>44592</v>
      </c>
      <c r="BU130" t="s">
        <v>11</v>
      </c>
      <c r="BV130">
        <v>368732.96</v>
      </c>
      <c r="BW130">
        <v>-116342.71</v>
      </c>
      <c r="BX130">
        <v>-0.31552023448080152</v>
      </c>
      <c r="BY130" t="s">
        <v>2332</v>
      </c>
      <c r="BZ130" t="b">
        <v>1</v>
      </c>
      <c r="CA130" t="b">
        <v>1</v>
      </c>
      <c r="CB130" t="b">
        <v>0</v>
      </c>
      <c r="CC130" t="b">
        <v>1</v>
      </c>
      <c r="CD130" t="b">
        <v>0</v>
      </c>
      <c r="CE130" t="b">
        <v>0</v>
      </c>
      <c r="CF130" t="b">
        <v>1</v>
      </c>
      <c r="CG130" t="b">
        <v>0</v>
      </c>
      <c r="CH130" t="b">
        <v>0</v>
      </c>
      <c r="CI130" t="b">
        <v>0</v>
      </c>
      <c r="CJ130" t="b">
        <v>0</v>
      </c>
      <c r="CK130" t="b">
        <v>0</v>
      </c>
      <c r="CL130" t="b">
        <v>0</v>
      </c>
      <c r="CM130" t="b">
        <v>0</v>
      </c>
      <c r="CN130" t="b">
        <v>0</v>
      </c>
      <c r="CO130" t="b">
        <v>0</v>
      </c>
      <c r="CP130" t="b">
        <v>0</v>
      </c>
      <c r="CQ130" t="b">
        <v>0</v>
      </c>
      <c r="CR130" t="b">
        <v>0</v>
      </c>
    </row>
    <row r="131" spans="1:96" x14ac:dyDescent="0.25">
      <c r="A131">
        <v>199</v>
      </c>
      <c r="B131" t="s">
        <v>1641</v>
      </c>
      <c r="C131" t="s">
        <v>1643</v>
      </c>
      <c r="D131" t="s">
        <v>271</v>
      </c>
      <c r="E131" t="s">
        <v>72</v>
      </c>
      <c r="F131" t="s">
        <v>1642</v>
      </c>
      <c r="G131">
        <v>60134</v>
      </c>
      <c r="H131">
        <v>2</v>
      </c>
      <c r="I131" t="s">
        <v>122</v>
      </c>
      <c r="J131" t="s">
        <v>272</v>
      </c>
      <c r="K131">
        <v>12</v>
      </c>
      <c r="L131">
        <v>2500</v>
      </c>
      <c r="M131" t="s">
        <v>369</v>
      </c>
      <c r="N131" t="s">
        <v>2311</v>
      </c>
      <c r="O131">
        <v>3</v>
      </c>
      <c r="P131">
        <v>2</v>
      </c>
      <c r="Q131">
        <v>0.83333333333333348</v>
      </c>
      <c r="V131">
        <v>437546</v>
      </c>
      <c r="W131" t="s">
        <v>61</v>
      </c>
      <c r="X131" t="s">
        <v>61</v>
      </c>
      <c r="Y131">
        <v>17</v>
      </c>
      <c r="Z131" t="s">
        <v>61</v>
      </c>
      <c r="AA131" t="e">
        <v>#VALUE!</v>
      </c>
      <c r="AC131" t="s">
        <v>61</v>
      </c>
      <c r="AD131" t="s">
        <v>61</v>
      </c>
      <c r="AF131" t="s">
        <v>61</v>
      </c>
      <c r="AG131" t="s">
        <v>60</v>
      </c>
      <c r="AI131" t="s">
        <v>2289</v>
      </c>
      <c r="AL131" t="s">
        <v>2303</v>
      </c>
      <c r="AN131" t="s">
        <v>11</v>
      </c>
      <c r="AO131" t="s">
        <v>92</v>
      </c>
      <c r="AP131" t="s">
        <v>61</v>
      </c>
      <c r="AQ131" t="s">
        <v>61</v>
      </c>
      <c r="AR131" t="s">
        <v>61</v>
      </c>
      <c r="AV131">
        <v>0</v>
      </c>
      <c r="BE131" t="s">
        <v>60</v>
      </c>
      <c r="BH131" t="s">
        <v>60</v>
      </c>
      <c r="BN131" t="s">
        <v>60</v>
      </c>
      <c r="BQ131" t="s">
        <v>61</v>
      </c>
      <c r="BR131">
        <v>44957</v>
      </c>
      <c r="BS131">
        <v>2.5123287671232877</v>
      </c>
      <c r="BT131">
        <v>44957</v>
      </c>
      <c r="BU131" t="s">
        <v>11</v>
      </c>
      <c r="BV131">
        <v>612065.59</v>
      </c>
      <c r="BW131">
        <v>48421.120000000003</v>
      </c>
      <c r="BX131">
        <v>7.911099854510692E-2</v>
      </c>
      <c r="BY131" t="s">
        <v>2332</v>
      </c>
      <c r="BZ131" t="b">
        <v>0</v>
      </c>
      <c r="CA131" t="b">
        <v>0</v>
      </c>
      <c r="CB131" t="b">
        <v>0</v>
      </c>
      <c r="CC131" t="b">
        <v>0</v>
      </c>
      <c r="CD131" t="b">
        <v>0</v>
      </c>
      <c r="CE131" t="b">
        <v>0</v>
      </c>
      <c r="CF131" t="b">
        <v>0</v>
      </c>
      <c r="CG131" t="b">
        <v>0</v>
      </c>
      <c r="CH131" t="b">
        <v>0</v>
      </c>
      <c r="CI131" t="b">
        <v>0</v>
      </c>
      <c r="CJ131" t="b">
        <v>0</v>
      </c>
      <c r="CK131" t="b">
        <v>0</v>
      </c>
      <c r="CL131" t="b">
        <v>0</v>
      </c>
      <c r="CM131" t="b">
        <v>0</v>
      </c>
      <c r="CN131" t="b">
        <v>0</v>
      </c>
      <c r="CO131" t="b">
        <v>0</v>
      </c>
      <c r="CP131" t="b">
        <v>0</v>
      </c>
      <c r="CQ131" t="b">
        <v>0</v>
      </c>
      <c r="CR131" t="b">
        <v>0</v>
      </c>
    </row>
    <row r="132" spans="1:96" x14ac:dyDescent="0.25">
      <c r="A132">
        <v>200</v>
      </c>
      <c r="B132" t="s">
        <v>1503</v>
      </c>
      <c r="C132" t="s">
        <v>1505</v>
      </c>
      <c r="D132" t="s">
        <v>83</v>
      </c>
      <c r="E132" t="s">
        <v>57</v>
      </c>
      <c r="F132" t="s">
        <v>1504</v>
      </c>
      <c r="G132">
        <v>1752</v>
      </c>
      <c r="H132">
        <v>1</v>
      </c>
      <c r="I132" t="s">
        <v>4027</v>
      </c>
      <c r="J132" t="s">
        <v>84</v>
      </c>
      <c r="K132">
        <v>1</v>
      </c>
      <c r="L132">
        <v>1858</v>
      </c>
      <c r="M132" t="s">
        <v>98</v>
      </c>
      <c r="N132" t="s">
        <v>1988</v>
      </c>
      <c r="O132">
        <v>3</v>
      </c>
      <c r="P132">
        <v>2</v>
      </c>
      <c r="Q132">
        <v>0.83333333333333348</v>
      </c>
      <c r="V132">
        <v>886472</v>
      </c>
      <c r="W132">
        <v>903832</v>
      </c>
      <c r="X132">
        <v>120</v>
      </c>
      <c r="Y132">
        <v>7</v>
      </c>
      <c r="Z132">
        <v>45869</v>
      </c>
      <c r="AA132">
        <v>0.94166666666666665</v>
      </c>
      <c r="AB132">
        <v>3</v>
      </c>
      <c r="AC132" t="s">
        <v>3237</v>
      </c>
      <c r="AD132" t="s">
        <v>3238</v>
      </c>
      <c r="AE132">
        <v>0</v>
      </c>
      <c r="AG132">
        <v>43882</v>
      </c>
      <c r="AI132" t="s">
        <v>2289</v>
      </c>
      <c r="AL132" t="s">
        <v>2303</v>
      </c>
      <c r="AN132" t="s">
        <v>10</v>
      </c>
      <c r="AO132" t="s">
        <v>1506</v>
      </c>
      <c r="AP132" t="s">
        <v>428</v>
      </c>
      <c r="AQ132">
        <v>2</v>
      </c>
      <c r="AR132">
        <v>2</v>
      </c>
      <c r="AS132" t="s">
        <v>3239</v>
      </c>
      <c r="AT132" t="s">
        <v>2888</v>
      </c>
      <c r="AU132" t="s">
        <v>2724</v>
      </c>
      <c r="AV132">
        <v>3</v>
      </c>
      <c r="AZ132" t="s">
        <v>3188</v>
      </c>
      <c r="BC132" t="s">
        <v>10</v>
      </c>
      <c r="BD132">
        <v>180</v>
      </c>
      <c r="BE132" t="s">
        <v>60</v>
      </c>
      <c r="BF132" t="s">
        <v>10</v>
      </c>
      <c r="BG132" t="s">
        <v>2213</v>
      </c>
      <c r="BH132" t="e">
        <v>#VALUE!</v>
      </c>
      <c r="BJ132" t="s">
        <v>2564</v>
      </c>
      <c r="BK132" t="s">
        <v>10</v>
      </c>
      <c r="BL132">
        <v>540</v>
      </c>
      <c r="BM132">
        <v>60</v>
      </c>
      <c r="BN132" t="s">
        <v>60</v>
      </c>
      <c r="BP132">
        <v>120</v>
      </c>
      <c r="BQ132" t="s">
        <v>61</v>
      </c>
      <c r="BR132">
        <v>44651</v>
      </c>
      <c r="BS132">
        <v>1.6739726027397259</v>
      </c>
      <c r="BT132">
        <v>44651</v>
      </c>
      <c r="BU132" t="s">
        <v>11</v>
      </c>
      <c r="BV132">
        <v>490997.93</v>
      </c>
      <c r="BW132">
        <v>-116805.19</v>
      </c>
      <c r="BX132">
        <v>-0.23789344692349315</v>
      </c>
      <c r="BY132" t="s">
        <v>2332</v>
      </c>
      <c r="BZ132" t="b">
        <v>1</v>
      </c>
      <c r="CA132" t="b">
        <v>1</v>
      </c>
      <c r="CB132" t="b">
        <v>0</v>
      </c>
      <c r="CC132" t="b">
        <v>1</v>
      </c>
      <c r="CD132" t="b">
        <v>0</v>
      </c>
      <c r="CE132" t="b">
        <v>0</v>
      </c>
      <c r="CF132" t="b">
        <v>0</v>
      </c>
      <c r="CG132" t="b">
        <v>0</v>
      </c>
      <c r="CH132" t="b">
        <v>0</v>
      </c>
      <c r="CI132" t="b">
        <v>0</v>
      </c>
      <c r="CJ132" t="b">
        <v>0</v>
      </c>
      <c r="CK132" t="b">
        <v>0</v>
      </c>
      <c r="CL132" t="b">
        <v>0</v>
      </c>
      <c r="CM132" t="b">
        <v>0</v>
      </c>
      <c r="CN132" t="b">
        <v>0</v>
      </c>
      <c r="CO132" t="b">
        <v>0</v>
      </c>
      <c r="CP132" t="b">
        <v>0</v>
      </c>
      <c r="CQ132" t="b">
        <v>0</v>
      </c>
      <c r="CR132" t="b">
        <v>0</v>
      </c>
    </row>
    <row r="133" spans="1:96" x14ac:dyDescent="0.25">
      <c r="A133">
        <v>201</v>
      </c>
      <c r="B133" t="s">
        <v>999</v>
      </c>
      <c r="C133" t="s">
        <v>1001</v>
      </c>
      <c r="D133" t="s">
        <v>121</v>
      </c>
      <c r="E133" t="s">
        <v>72</v>
      </c>
      <c r="F133" t="s">
        <v>1000</v>
      </c>
      <c r="G133">
        <v>48906</v>
      </c>
      <c r="H133">
        <v>2</v>
      </c>
      <c r="I133" t="s">
        <v>122</v>
      </c>
      <c r="J133" t="s">
        <v>123</v>
      </c>
      <c r="K133">
        <v>10</v>
      </c>
      <c r="L133">
        <v>2500</v>
      </c>
      <c r="M133" t="s">
        <v>299</v>
      </c>
      <c r="N133" t="s">
        <v>1988</v>
      </c>
      <c r="O133">
        <v>3</v>
      </c>
      <c r="P133">
        <v>3</v>
      </c>
      <c r="Q133">
        <v>1</v>
      </c>
      <c r="V133">
        <v>331932</v>
      </c>
      <c r="W133" t="s">
        <v>61</v>
      </c>
      <c r="X133" t="s">
        <v>61</v>
      </c>
      <c r="Y133">
        <v>6</v>
      </c>
      <c r="Z133" t="s">
        <v>61</v>
      </c>
      <c r="AA133" t="e">
        <v>#VALUE!</v>
      </c>
      <c r="AC133" t="s">
        <v>61</v>
      </c>
      <c r="AD133" t="s">
        <v>61</v>
      </c>
      <c r="AF133" t="s">
        <v>61</v>
      </c>
      <c r="AG133" t="s">
        <v>60</v>
      </c>
      <c r="AI133" t="s">
        <v>2289</v>
      </c>
      <c r="AL133" t="s">
        <v>2303</v>
      </c>
      <c r="AN133" t="s">
        <v>11</v>
      </c>
      <c r="AO133" t="s">
        <v>92</v>
      </c>
      <c r="AP133" t="s">
        <v>61</v>
      </c>
      <c r="AQ133" t="s">
        <v>61</v>
      </c>
      <c r="AR133" t="s">
        <v>61</v>
      </c>
      <c r="AV133">
        <v>0</v>
      </c>
      <c r="BE133" t="s">
        <v>60</v>
      </c>
      <c r="BH133" t="s">
        <v>60</v>
      </c>
      <c r="BN133" t="s">
        <v>60</v>
      </c>
      <c r="BQ133" t="s">
        <v>61</v>
      </c>
      <c r="BR133">
        <v>44227</v>
      </c>
      <c r="BS133">
        <v>0.51232876712328768</v>
      </c>
      <c r="BT133">
        <v>44227</v>
      </c>
      <c r="BU133" t="s">
        <v>11</v>
      </c>
      <c r="BV133">
        <v>468171.86</v>
      </c>
      <c r="BW133">
        <v>33166.28</v>
      </c>
      <c r="BX133">
        <v>7.0842104862944982E-2</v>
      </c>
      <c r="BY133" t="s">
        <v>2332</v>
      </c>
      <c r="BZ133" t="b">
        <v>0</v>
      </c>
      <c r="CA133" t="b">
        <v>0</v>
      </c>
      <c r="CB133" t="b">
        <v>0</v>
      </c>
      <c r="CC133" t="b">
        <v>0</v>
      </c>
      <c r="CD133" t="b">
        <v>0</v>
      </c>
      <c r="CE133" t="b">
        <v>0</v>
      </c>
      <c r="CF133" t="b">
        <v>0</v>
      </c>
      <c r="CG133" t="b">
        <v>0</v>
      </c>
      <c r="CH133" t="b">
        <v>0</v>
      </c>
      <c r="CI133" t="b">
        <v>0</v>
      </c>
      <c r="CJ133" t="b">
        <v>0</v>
      </c>
      <c r="CK133" t="b">
        <v>0</v>
      </c>
      <c r="CL133" t="b">
        <v>0</v>
      </c>
      <c r="CM133" t="b">
        <v>0</v>
      </c>
      <c r="CN133" t="b">
        <v>0</v>
      </c>
      <c r="CO133" t="b">
        <v>0</v>
      </c>
      <c r="CP133" t="b">
        <v>0</v>
      </c>
      <c r="CQ133" t="b">
        <v>0</v>
      </c>
      <c r="CR133" t="b">
        <v>0</v>
      </c>
    </row>
    <row r="134" spans="1:96" x14ac:dyDescent="0.25">
      <c r="A134">
        <v>202</v>
      </c>
      <c r="B134" t="s">
        <v>1002</v>
      </c>
      <c r="C134" t="s">
        <v>1004</v>
      </c>
      <c r="D134" t="s">
        <v>131</v>
      </c>
      <c r="E134" t="s">
        <v>57</v>
      </c>
      <c r="F134" t="s">
        <v>1003</v>
      </c>
      <c r="G134">
        <v>33071</v>
      </c>
      <c r="H134">
        <v>2</v>
      </c>
      <c r="I134" t="s">
        <v>122</v>
      </c>
      <c r="J134" t="s">
        <v>157</v>
      </c>
      <c r="K134">
        <v>5</v>
      </c>
      <c r="L134">
        <v>1976</v>
      </c>
      <c r="M134" t="s">
        <v>98</v>
      </c>
      <c r="N134" t="s">
        <v>2296</v>
      </c>
      <c r="O134">
        <v>3</v>
      </c>
      <c r="P134">
        <v>2</v>
      </c>
      <c r="Q134">
        <v>0.83333333333333348</v>
      </c>
      <c r="V134">
        <v>943891</v>
      </c>
      <c r="W134">
        <v>720742</v>
      </c>
      <c r="X134">
        <v>100</v>
      </c>
      <c r="Y134">
        <v>9</v>
      </c>
      <c r="Z134">
        <v>66286</v>
      </c>
      <c r="AA134">
        <v>0.91</v>
      </c>
      <c r="AB134">
        <v>5</v>
      </c>
      <c r="AC134" t="s">
        <v>2904</v>
      </c>
      <c r="AD134" t="s">
        <v>2905</v>
      </c>
      <c r="AE134">
        <v>1</v>
      </c>
      <c r="AF134" t="s">
        <v>2567</v>
      </c>
      <c r="AG134">
        <v>43884</v>
      </c>
      <c r="AI134" t="s">
        <v>2906</v>
      </c>
      <c r="AL134" t="s">
        <v>2303</v>
      </c>
      <c r="AN134" t="s">
        <v>10</v>
      </c>
      <c r="AO134" t="s">
        <v>1005</v>
      </c>
      <c r="AP134" t="s">
        <v>1006</v>
      </c>
      <c r="AQ134" t="s">
        <v>352</v>
      </c>
      <c r="AR134">
        <v>4</v>
      </c>
      <c r="AS134" t="s">
        <v>2907</v>
      </c>
      <c r="AT134" t="s">
        <v>2036</v>
      </c>
      <c r="AU134" t="s">
        <v>2824</v>
      </c>
      <c r="AV134">
        <v>4</v>
      </c>
      <c r="AZ134" t="s">
        <v>24</v>
      </c>
      <c r="BC134" t="s">
        <v>10</v>
      </c>
      <c r="BD134">
        <v>360</v>
      </c>
      <c r="BE134" t="s">
        <v>60</v>
      </c>
      <c r="BF134" t="s">
        <v>10</v>
      </c>
      <c r="BG134" t="s">
        <v>2363</v>
      </c>
      <c r="BH134" t="e">
        <v>#VALUE!</v>
      </c>
      <c r="BJ134" t="s">
        <v>2564</v>
      </c>
      <c r="BK134" t="s">
        <v>10</v>
      </c>
      <c r="BL134">
        <v>720</v>
      </c>
      <c r="BM134">
        <v>60</v>
      </c>
      <c r="BN134" t="s">
        <v>60</v>
      </c>
      <c r="BP134">
        <v>120</v>
      </c>
      <c r="BQ134" t="s">
        <v>61</v>
      </c>
      <c r="BR134">
        <v>44227</v>
      </c>
      <c r="BS134">
        <v>0.51232876712328768</v>
      </c>
      <c r="BT134">
        <v>44227</v>
      </c>
      <c r="BU134" t="s">
        <v>11</v>
      </c>
      <c r="BV134">
        <v>454070.82</v>
      </c>
      <c r="BW134">
        <v>-84857.18</v>
      </c>
      <c r="BX134">
        <v>-0.18688093632618805</v>
      </c>
      <c r="BY134" t="s">
        <v>2332</v>
      </c>
      <c r="BZ134" t="b">
        <v>1</v>
      </c>
      <c r="CA134" t="b">
        <v>1</v>
      </c>
      <c r="CB134" t="b">
        <v>0</v>
      </c>
      <c r="CC134" t="b">
        <v>1</v>
      </c>
      <c r="CD134" t="b">
        <v>0</v>
      </c>
      <c r="CE134" t="b">
        <v>0</v>
      </c>
      <c r="CF134" t="b">
        <v>0</v>
      </c>
      <c r="CG134" t="b">
        <v>0</v>
      </c>
      <c r="CH134" t="b">
        <v>0</v>
      </c>
      <c r="CI134" t="b">
        <v>0</v>
      </c>
      <c r="CJ134" t="b">
        <v>0</v>
      </c>
      <c r="CK134" t="b">
        <v>0</v>
      </c>
      <c r="CL134" t="b">
        <v>0</v>
      </c>
      <c r="CM134" t="b">
        <v>0</v>
      </c>
      <c r="CN134" t="b">
        <v>0</v>
      </c>
      <c r="CO134" t="b">
        <v>0</v>
      </c>
      <c r="CP134" t="b">
        <v>0</v>
      </c>
      <c r="CQ134" t="b">
        <v>0</v>
      </c>
      <c r="CR134" t="b">
        <v>0</v>
      </c>
    </row>
    <row r="135" spans="1:96" x14ac:dyDescent="0.25">
      <c r="A135">
        <v>204</v>
      </c>
      <c r="B135" t="s">
        <v>1644</v>
      </c>
      <c r="C135" t="s">
        <v>1645</v>
      </c>
      <c r="D135" t="s">
        <v>131</v>
      </c>
      <c r="E135" t="s">
        <v>57</v>
      </c>
      <c r="F135" t="s">
        <v>2921</v>
      </c>
      <c r="G135">
        <v>32771</v>
      </c>
      <c r="H135">
        <v>2</v>
      </c>
      <c r="I135" t="s">
        <v>122</v>
      </c>
      <c r="J135" t="s">
        <v>157</v>
      </c>
      <c r="K135">
        <v>5</v>
      </c>
      <c r="L135">
        <v>1500</v>
      </c>
      <c r="M135" t="s">
        <v>219</v>
      </c>
      <c r="N135" t="s">
        <v>2296</v>
      </c>
      <c r="O135">
        <v>3</v>
      </c>
      <c r="P135">
        <v>2</v>
      </c>
      <c r="Q135">
        <v>0.83333333333333348</v>
      </c>
      <c r="V135">
        <v>1109948</v>
      </c>
      <c r="W135">
        <v>1124965</v>
      </c>
      <c r="X135">
        <v>114</v>
      </c>
      <c r="Y135">
        <v>20</v>
      </c>
      <c r="Z135">
        <v>103689</v>
      </c>
      <c r="AA135">
        <v>0.82456140350877194</v>
      </c>
      <c r="AB135">
        <v>6</v>
      </c>
      <c r="AC135" t="s">
        <v>4042</v>
      </c>
      <c r="AD135" t="s">
        <v>2922</v>
      </c>
      <c r="AE135">
        <v>1</v>
      </c>
      <c r="AF135" t="s">
        <v>2567</v>
      </c>
      <c r="AG135">
        <v>43884</v>
      </c>
      <c r="AI135" t="s">
        <v>4043</v>
      </c>
      <c r="AJ135">
        <v>44026</v>
      </c>
      <c r="AK135" t="s">
        <v>4028</v>
      </c>
      <c r="AL135" t="s">
        <v>4044</v>
      </c>
      <c r="AN135" t="s">
        <v>10</v>
      </c>
      <c r="AO135" t="s">
        <v>1646</v>
      </c>
      <c r="AP135" t="s">
        <v>1018</v>
      </c>
      <c r="AQ135">
        <v>0</v>
      </c>
      <c r="AR135">
        <v>4</v>
      </c>
      <c r="AS135" t="s">
        <v>4045</v>
      </c>
      <c r="AT135" t="s">
        <v>1647</v>
      </c>
      <c r="AU135" t="s">
        <v>2923</v>
      </c>
      <c r="AV135">
        <v>5</v>
      </c>
      <c r="AW135" t="s">
        <v>2293</v>
      </c>
      <c r="AX135" t="s">
        <v>2284</v>
      </c>
      <c r="AZ135" t="s">
        <v>24</v>
      </c>
      <c r="BC135" t="s">
        <v>10</v>
      </c>
      <c r="BD135">
        <v>360</v>
      </c>
      <c r="BE135" t="s">
        <v>60</v>
      </c>
      <c r="BH135" t="s">
        <v>60</v>
      </c>
      <c r="BK135" t="s">
        <v>10</v>
      </c>
      <c r="BN135" t="s">
        <v>60</v>
      </c>
      <c r="BQ135" t="s">
        <v>61</v>
      </c>
      <c r="BR135">
        <v>44957</v>
      </c>
      <c r="BS135">
        <v>2.5123287671232877</v>
      </c>
      <c r="BT135">
        <v>44957</v>
      </c>
      <c r="BU135" t="s">
        <v>11</v>
      </c>
      <c r="BV135">
        <v>386695.76</v>
      </c>
      <c r="BW135">
        <v>-54640.12</v>
      </c>
      <c r="BX135">
        <v>-0.14130002356374427</v>
      </c>
      <c r="BY135" t="s">
        <v>2332</v>
      </c>
      <c r="BZ135" t="b">
        <v>1</v>
      </c>
      <c r="CA135" t="b">
        <v>1</v>
      </c>
      <c r="CB135" t="b">
        <v>0</v>
      </c>
      <c r="CC135" t="b">
        <v>1</v>
      </c>
      <c r="CD135" t="b">
        <v>0</v>
      </c>
      <c r="CE135" t="b">
        <v>0</v>
      </c>
      <c r="CF135" t="b">
        <v>0</v>
      </c>
      <c r="CG135" t="b">
        <v>1</v>
      </c>
      <c r="CH135" t="b">
        <v>0</v>
      </c>
      <c r="CI135" t="b">
        <v>0</v>
      </c>
      <c r="CJ135" t="b">
        <v>0</v>
      </c>
      <c r="CK135" t="b">
        <v>0</v>
      </c>
      <c r="CL135" t="b">
        <v>1</v>
      </c>
      <c r="CM135" t="b">
        <v>0</v>
      </c>
      <c r="CN135" t="b">
        <v>0</v>
      </c>
      <c r="CO135" t="b">
        <v>0</v>
      </c>
      <c r="CP135" t="b">
        <v>0</v>
      </c>
      <c r="CQ135" t="b">
        <v>0</v>
      </c>
      <c r="CR135" t="b">
        <v>0</v>
      </c>
    </row>
    <row r="136" spans="1:96" x14ac:dyDescent="0.25">
      <c r="A136">
        <v>209</v>
      </c>
      <c r="B136" t="s">
        <v>1375</v>
      </c>
      <c r="C136" t="s">
        <v>1377</v>
      </c>
      <c r="D136" t="s">
        <v>121</v>
      </c>
      <c r="E136" t="s">
        <v>57</v>
      </c>
      <c r="F136" t="s">
        <v>1376</v>
      </c>
      <c r="G136">
        <v>49024</v>
      </c>
      <c r="H136">
        <v>2</v>
      </c>
      <c r="I136" t="s">
        <v>122</v>
      </c>
      <c r="J136" t="s">
        <v>123</v>
      </c>
      <c r="K136">
        <v>10</v>
      </c>
      <c r="L136">
        <v>1959</v>
      </c>
      <c r="M136" t="s">
        <v>124</v>
      </c>
      <c r="N136" t="s">
        <v>1897</v>
      </c>
      <c r="O136">
        <v>3</v>
      </c>
      <c r="P136">
        <v>3</v>
      </c>
      <c r="Q136">
        <v>1</v>
      </c>
      <c r="V136">
        <v>769215</v>
      </c>
      <c r="W136">
        <v>854368</v>
      </c>
      <c r="X136">
        <v>73</v>
      </c>
      <c r="Y136">
        <v>19</v>
      </c>
      <c r="Z136">
        <v>34898</v>
      </c>
      <c r="AA136">
        <v>0.73972602739726023</v>
      </c>
      <c r="AB136">
        <v>4</v>
      </c>
      <c r="AC136" t="s">
        <v>2787</v>
      </c>
      <c r="AD136" t="s">
        <v>2788</v>
      </c>
      <c r="AE136">
        <v>1</v>
      </c>
      <c r="AF136" t="s">
        <v>2567</v>
      </c>
      <c r="AG136">
        <v>43885</v>
      </c>
      <c r="AI136" t="s">
        <v>2789</v>
      </c>
      <c r="AJ136">
        <v>44033</v>
      </c>
      <c r="AK136" t="s">
        <v>4028</v>
      </c>
      <c r="AL136" t="s">
        <v>2790</v>
      </c>
      <c r="AN136" t="s">
        <v>10</v>
      </c>
      <c r="AO136" t="s">
        <v>2791</v>
      </c>
      <c r="AP136" t="s">
        <v>265</v>
      </c>
      <c r="AQ136">
        <v>1.26</v>
      </c>
      <c r="AR136">
        <v>3</v>
      </c>
      <c r="AS136" t="s">
        <v>2747</v>
      </c>
      <c r="AT136" t="s">
        <v>2748</v>
      </c>
      <c r="AU136" t="s">
        <v>2792</v>
      </c>
      <c r="AV136">
        <v>3</v>
      </c>
      <c r="AW136" t="s">
        <v>2293</v>
      </c>
      <c r="AX136" t="s">
        <v>2301</v>
      </c>
      <c r="AZ136" t="s">
        <v>2362</v>
      </c>
      <c r="BC136" t="s">
        <v>10</v>
      </c>
      <c r="BD136">
        <v>180</v>
      </c>
      <c r="BE136" t="s">
        <v>60</v>
      </c>
      <c r="BH136" t="s">
        <v>60</v>
      </c>
      <c r="BJ136" t="s">
        <v>2397</v>
      </c>
      <c r="BK136" t="s">
        <v>10</v>
      </c>
      <c r="BM136">
        <v>60</v>
      </c>
      <c r="BN136" t="s">
        <v>60</v>
      </c>
      <c r="BP136">
        <v>30</v>
      </c>
      <c r="BQ136" t="s">
        <v>61</v>
      </c>
      <c r="BR136">
        <v>44592</v>
      </c>
      <c r="BS136">
        <v>1.5123287671232877</v>
      </c>
      <c r="BT136">
        <v>44592</v>
      </c>
      <c r="BU136" t="s">
        <v>11</v>
      </c>
      <c r="BV136">
        <v>389500.27</v>
      </c>
      <c r="BW136">
        <v>-124079.6</v>
      </c>
      <c r="BX136">
        <v>-0.31856101152381744</v>
      </c>
      <c r="BY136" t="s">
        <v>2332</v>
      </c>
      <c r="BZ136" t="b">
        <v>1</v>
      </c>
      <c r="CA136" t="b">
        <v>1</v>
      </c>
      <c r="CB136" t="b">
        <v>0</v>
      </c>
      <c r="CC136" t="b">
        <v>1</v>
      </c>
      <c r="CD136" t="b">
        <v>0</v>
      </c>
      <c r="CE136" t="b">
        <v>0</v>
      </c>
      <c r="CF136" t="b">
        <v>0</v>
      </c>
      <c r="CG136" t="b">
        <v>0</v>
      </c>
      <c r="CH136" t="b">
        <v>0</v>
      </c>
      <c r="CI136" t="b">
        <v>0</v>
      </c>
      <c r="CJ136" t="b">
        <v>0</v>
      </c>
      <c r="CK136" t="b">
        <v>0</v>
      </c>
      <c r="CL136" t="b">
        <v>1</v>
      </c>
      <c r="CM136" t="b">
        <v>0</v>
      </c>
      <c r="CN136" t="b">
        <v>0</v>
      </c>
      <c r="CO136" t="b">
        <v>0</v>
      </c>
      <c r="CP136" t="b">
        <v>0</v>
      </c>
      <c r="CQ136" t="b">
        <v>0</v>
      </c>
      <c r="CR136" t="b">
        <v>0</v>
      </c>
    </row>
    <row r="137" spans="1:96" x14ac:dyDescent="0.25">
      <c r="A137">
        <v>211</v>
      </c>
      <c r="B137" t="s">
        <v>1522</v>
      </c>
      <c r="C137" t="s">
        <v>1524</v>
      </c>
      <c r="D137" t="s">
        <v>258</v>
      </c>
      <c r="E137" t="s">
        <v>164</v>
      </c>
      <c r="F137" t="s">
        <v>1523</v>
      </c>
      <c r="G137">
        <v>2917</v>
      </c>
      <c r="H137">
        <v>1</v>
      </c>
      <c r="I137" t="s">
        <v>4027</v>
      </c>
      <c r="J137" t="s">
        <v>84</v>
      </c>
      <c r="K137">
        <v>1</v>
      </c>
      <c r="L137">
        <v>2668</v>
      </c>
      <c r="M137" t="s">
        <v>107</v>
      </c>
      <c r="N137" t="s">
        <v>1988</v>
      </c>
      <c r="O137">
        <v>2</v>
      </c>
      <c r="P137">
        <v>3</v>
      </c>
      <c r="Q137">
        <v>0.91666666666666652</v>
      </c>
      <c r="V137">
        <v>640000</v>
      </c>
      <c r="W137" t="s">
        <v>61</v>
      </c>
      <c r="X137">
        <v>36</v>
      </c>
      <c r="Z137" t="s">
        <v>61</v>
      </c>
      <c r="AA137">
        <v>1</v>
      </c>
      <c r="AB137">
        <v>5</v>
      </c>
      <c r="AC137" t="s">
        <v>3753</v>
      </c>
      <c r="AD137" t="s">
        <v>61</v>
      </c>
      <c r="AE137">
        <v>0</v>
      </c>
      <c r="AG137">
        <v>43885</v>
      </c>
      <c r="AI137" t="s">
        <v>3754</v>
      </c>
      <c r="AL137" t="s">
        <v>2303</v>
      </c>
      <c r="AN137" t="s">
        <v>10</v>
      </c>
      <c r="AO137" t="s">
        <v>1525</v>
      </c>
      <c r="AP137" t="s">
        <v>1526</v>
      </c>
      <c r="AQ137">
        <v>0</v>
      </c>
      <c r="AV137">
        <v>5</v>
      </c>
      <c r="BE137" t="s">
        <v>60</v>
      </c>
      <c r="BH137" t="s">
        <v>60</v>
      </c>
      <c r="BN137" t="s">
        <v>60</v>
      </c>
      <c r="BQ137" t="s">
        <v>61</v>
      </c>
      <c r="BR137">
        <v>44712</v>
      </c>
      <c r="BS137">
        <v>1.8410958904109589</v>
      </c>
      <c r="BT137">
        <v>44712</v>
      </c>
      <c r="BU137" t="s">
        <v>11</v>
      </c>
      <c r="BV137">
        <v>694224.1</v>
      </c>
      <c r="BW137">
        <v>70572.92</v>
      </c>
      <c r="BX137">
        <v>0.10165726024204576</v>
      </c>
      <c r="BY137" t="s">
        <v>2332</v>
      </c>
      <c r="BZ137" t="b">
        <v>0</v>
      </c>
      <c r="CA137" t="b">
        <v>0</v>
      </c>
      <c r="CB137" t="b">
        <v>0</v>
      </c>
      <c r="CC137" t="b">
        <v>0</v>
      </c>
      <c r="CD137" t="b">
        <v>0</v>
      </c>
      <c r="CE137" t="b">
        <v>0</v>
      </c>
      <c r="CF137" t="b">
        <v>1</v>
      </c>
      <c r="CG137" t="b">
        <v>0</v>
      </c>
      <c r="CH137" t="b">
        <v>0</v>
      </c>
      <c r="CI137" t="b">
        <v>0</v>
      </c>
      <c r="CJ137" t="b">
        <v>0</v>
      </c>
      <c r="CK137" t="b">
        <v>0</v>
      </c>
      <c r="CL137" t="b">
        <v>0</v>
      </c>
      <c r="CM137" t="b">
        <v>0</v>
      </c>
      <c r="CN137" t="b">
        <v>0</v>
      </c>
      <c r="CO137" t="b">
        <v>0</v>
      </c>
      <c r="CP137" t="b">
        <v>0</v>
      </c>
      <c r="CQ137" t="b">
        <v>0</v>
      </c>
      <c r="CR137" t="b">
        <v>0</v>
      </c>
    </row>
    <row r="138" spans="1:96" x14ac:dyDescent="0.25">
      <c r="A138">
        <v>494</v>
      </c>
      <c r="B138" t="s">
        <v>2456</v>
      </c>
      <c r="C138" t="s">
        <v>485</v>
      </c>
      <c r="D138" t="s">
        <v>294</v>
      </c>
      <c r="E138" t="s">
        <v>57</v>
      </c>
      <c r="F138" t="s">
        <v>484</v>
      </c>
      <c r="G138">
        <v>47802</v>
      </c>
      <c r="H138">
        <v>2</v>
      </c>
      <c r="I138" t="s">
        <v>122</v>
      </c>
      <c r="J138" t="s">
        <v>215</v>
      </c>
      <c r="K138">
        <v>16</v>
      </c>
      <c r="L138">
        <v>1152</v>
      </c>
      <c r="M138" t="s">
        <v>231</v>
      </c>
      <c r="N138" t="s">
        <v>2296</v>
      </c>
      <c r="O138">
        <v>2</v>
      </c>
      <c r="P138">
        <v>2</v>
      </c>
      <c r="Q138">
        <v>0.75</v>
      </c>
      <c r="V138">
        <v>677322</v>
      </c>
      <c r="W138">
        <v>592866</v>
      </c>
      <c r="X138">
        <v>74</v>
      </c>
      <c r="Y138">
        <v>15</v>
      </c>
      <c r="Z138">
        <v>209920</v>
      </c>
      <c r="AA138">
        <v>0.79729729729729726</v>
      </c>
      <c r="AB138">
        <v>4</v>
      </c>
      <c r="AC138" t="s">
        <v>2457</v>
      </c>
      <c r="AD138" t="s">
        <v>61</v>
      </c>
      <c r="AE138">
        <v>2</v>
      </c>
      <c r="AF138" t="s">
        <v>2421</v>
      </c>
      <c r="AG138">
        <v>43885</v>
      </c>
      <c r="AI138" t="s">
        <v>2458</v>
      </c>
      <c r="AL138" t="s">
        <v>2459</v>
      </c>
      <c r="AN138" t="s">
        <v>2460</v>
      </c>
      <c r="AO138" t="s">
        <v>486</v>
      </c>
      <c r="AP138" t="s">
        <v>100</v>
      </c>
      <c r="AQ138" t="s">
        <v>2461</v>
      </c>
      <c r="AR138">
        <v>3</v>
      </c>
      <c r="AS138" t="s">
        <v>2430</v>
      </c>
      <c r="AT138" t="s">
        <v>2431</v>
      </c>
      <c r="AU138" t="s">
        <v>2462</v>
      </c>
      <c r="AV138">
        <v>2</v>
      </c>
      <c r="BC138" t="s">
        <v>10</v>
      </c>
      <c r="BD138">
        <v>0</v>
      </c>
      <c r="BE138" t="s">
        <v>60</v>
      </c>
      <c r="BH138" t="s">
        <v>60</v>
      </c>
      <c r="BJ138">
        <v>0.06</v>
      </c>
      <c r="BK138" t="s">
        <v>10</v>
      </c>
      <c r="BN138" t="s">
        <v>60</v>
      </c>
      <c r="BQ138" t="s">
        <v>61</v>
      </c>
      <c r="BR138">
        <v>44227</v>
      </c>
      <c r="BS138">
        <v>0.51232876712328768</v>
      </c>
      <c r="BT138">
        <v>44227</v>
      </c>
      <c r="BU138" t="s">
        <v>11</v>
      </c>
      <c r="BV138">
        <v>384413.28</v>
      </c>
      <c r="BW138">
        <v>6799.7</v>
      </c>
      <c r="BX138">
        <v>1.7688514819259104E-2</v>
      </c>
      <c r="BY138" t="s">
        <v>2332</v>
      </c>
      <c r="BZ138" t="b">
        <v>0</v>
      </c>
      <c r="CA138" t="b">
        <v>1</v>
      </c>
      <c r="CB138" t="b">
        <v>0</v>
      </c>
      <c r="CC138" t="b">
        <v>0</v>
      </c>
      <c r="CD138" t="b">
        <v>0</v>
      </c>
      <c r="CE138" t="b">
        <v>0</v>
      </c>
      <c r="CF138" t="b">
        <v>0</v>
      </c>
      <c r="CG138" t="b">
        <v>0</v>
      </c>
      <c r="CH138" t="b">
        <v>0</v>
      </c>
      <c r="CI138" t="b">
        <v>0</v>
      </c>
      <c r="CJ138" t="b">
        <v>0</v>
      </c>
      <c r="CK138" t="b">
        <v>0</v>
      </c>
      <c r="CL138" t="b">
        <v>0</v>
      </c>
      <c r="CM138" t="b">
        <v>0</v>
      </c>
      <c r="CN138" t="b">
        <v>0</v>
      </c>
      <c r="CO138" t="b">
        <v>0</v>
      </c>
      <c r="CP138" t="b">
        <v>0</v>
      </c>
      <c r="CQ138" t="b">
        <v>0</v>
      </c>
      <c r="CR138" t="b">
        <v>0</v>
      </c>
    </row>
    <row r="139" spans="1:96" x14ac:dyDescent="0.25">
      <c r="A139">
        <v>215</v>
      </c>
      <c r="B139" t="s">
        <v>1648</v>
      </c>
      <c r="C139" t="s">
        <v>1650</v>
      </c>
      <c r="D139" t="s">
        <v>214</v>
      </c>
      <c r="E139" t="s">
        <v>57</v>
      </c>
      <c r="F139" t="s">
        <v>1649</v>
      </c>
      <c r="G139">
        <v>44060</v>
      </c>
      <c r="H139">
        <v>2</v>
      </c>
      <c r="I139" t="s">
        <v>122</v>
      </c>
      <c r="J139" t="s">
        <v>226</v>
      </c>
      <c r="K139">
        <v>11</v>
      </c>
      <c r="L139">
        <v>1400</v>
      </c>
      <c r="M139" t="s">
        <v>219</v>
      </c>
      <c r="N139" t="s">
        <v>2296</v>
      </c>
      <c r="O139">
        <v>3</v>
      </c>
      <c r="P139">
        <v>3</v>
      </c>
      <c r="Q139">
        <v>1</v>
      </c>
      <c r="V139">
        <v>1222601</v>
      </c>
      <c r="W139">
        <v>888288</v>
      </c>
      <c r="X139">
        <v>102</v>
      </c>
      <c r="Y139">
        <v>20</v>
      </c>
      <c r="Z139">
        <v>167417</v>
      </c>
      <c r="AA139">
        <v>0.80392156862745101</v>
      </c>
      <c r="AB139">
        <v>6</v>
      </c>
      <c r="AC139" t="s">
        <v>2872</v>
      </c>
      <c r="AD139" t="s">
        <v>2873</v>
      </c>
      <c r="AE139">
        <v>1</v>
      </c>
      <c r="AF139" t="s">
        <v>2567</v>
      </c>
      <c r="AG139">
        <v>43878</v>
      </c>
      <c r="AH139">
        <v>43971</v>
      </c>
      <c r="AI139" t="s">
        <v>2874</v>
      </c>
      <c r="AJ139">
        <v>43985</v>
      </c>
      <c r="AK139" t="s">
        <v>3954</v>
      </c>
      <c r="AL139" t="s">
        <v>4046</v>
      </c>
      <c r="AM139">
        <v>44007</v>
      </c>
      <c r="AN139" t="s">
        <v>10</v>
      </c>
      <c r="AO139" t="s">
        <v>1651</v>
      </c>
      <c r="AP139" t="s">
        <v>351</v>
      </c>
      <c r="AQ139" t="s">
        <v>352</v>
      </c>
      <c r="AR139">
        <v>3</v>
      </c>
      <c r="AS139" t="s">
        <v>2875</v>
      </c>
      <c r="AT139" t="s">
        <v>2876</v>
      </c>
      <c r="AU139" t="s">
        <v>2877</v>
      </c>
      <c r="AV139">
        <v>5</v>
      </c>
      <c r="AW139" t="s">
        <v>2293</v>
      </c>
      <c r="AX139" t="s">
        <v>2284</v>
      </c>
      <c r="AZ139" t="s">
        <v>24</v>
      </c>
      <c r="BC139" t="s">
        <v>10</v>
      </c>
      <c r="BD139">
        <v>180</v>
      </c>
      <c r="BE139" t="s">
        <v>60</v>
      </c>
      <c r="BH139" t="s">
        <v>60</v>
      </c>
      <c r="BJ139" t="s">
        <v>2878</v>
      </c>
      <c r="BK139" t="s">
        <v>10</v>
      </c>
      <c r="BL139">
        <v>540</v>
      </c>
      <c r="BM139">
        <v>60</v>
      </c>
      <c r="BN139" t="s">
        <v>60</v>
      </c>
      <c r="BP139">
        <v>60</v>
      </c>
      <c r="BQ139" t="s">
        <v>61</v>
      </c>
      <c r="BR139">
        <v>44957</v>
      </c>
      <c r="BS139">
        <v>2.5123287671232877</v>
      </c>
      <c r="BT139">
        <v>44957</v>
      </c>
      <c r="BU139" t="s">
        <v>11</v>
      </c>
      <c r="BV139">
        <v>418846.22</v>
      </c>
      <c r="BW139">
        <v>-36987.72</v>
      </c>
      <c r="BX139">
        <v>-8.8308592112876186E-2</v>
      </c>
      <c r="BY139" t="s">
        <v>2286</v>
      </c>
      <c r="BZ139" t="b">
        <v>1</v>
      </c>
      <c r="CA139" t="b">
        <v>1</v>
      </c>
      <c r="CB139" t="b">
        <v>0</v>
      </c>
      <c r="CC139" t="b">
        <v>1</v>
      </c>
      <c r="CD139" t="b">
        <v>0</v>
      </c>
      <c r="CE139" t="b">
        <v>0</v>
      </c>
      <c r="CF139" t="b">
        <v>1</v>
      </c>
      <c r="CG139" t="b">
        <v>1</v>
      </c>
      <c r="CH139" t="b">
        <v>0</v>
      </c>
      <c r="CI139" t="b">
        <v>0</v>
      </c>
      <c r="CJ139" t="b">
        <v>0</v>
      </c>
      <c r="CK139" t="b">
        <v>0</v>
      </c>
      <c r="CL139" t="b">
        <v>0</v>
      </c>
      <c r="CM139" t="b">
        <v>0</v>
      </c>
      <c r="CN139" t="b">
        <v>0</v>
      </c>
      <c r="CO139" t="b">
        <v>0</v>
      </c>
      <c r="CP139" t="b">
        <v>0</v>
      </c>
      <c r="CQ139" t="b">
        <v>0</v>
      </c>
      <c r="CR139" t="b">
        <v>0</v>
      </c>
    </row>
    <row r="140" spans="1:96" x14ac:dyDescent="0.25">
      <c r="A140">
        <v>218</v>
      </c>
      <c r="B140" t="s">
        <v>1773</v>
      </c>
      <c r="C140" t="s">
        <v>150</v>
      </c>
      <c r="D140" t="s">
        <v>144</v>
      </c>
      <c r="E140" t="s">
        <v>57</v>
      </c>
      <c r="F140" t="s">
        <v>1774</v>
      </c>
      <c r="G140">
        <v>19064</v>
      </c>
      <c r="H140">
        <v>2</v>
      </c>
      <c r="I140" t="s">
        <v>122</v>
      </c>
      <c r="J140" t="s">
        <v>182</v>
      </c>
      <c r="K140">
        <v>3</v>
      </c>
      <c r="L140">
        <v>1480</v>
      </c>
      <c r="M140" t="s">
        <v>98</v>
      </c>
      <c r="N140" t="s">
        <v>1988</v>
      </c>
      <c r="O140">
        <v>3</v>
      </c>
      <c r="P140">
        <v>3</v>
      </c>
      <c r="Q140">
        <v>1</v>
      </c>
      <c r="V140">
        <v>611600</v>
      </c>
      <c r="W140">
        <v>1394983</v>
      </c>
      <c r="X140">
        <v>160</v>
      </c>
      <c r="Z140">
        <v>204237</v>
      </c>
      <c r="AA140">
        <v>1</v>
      </c>
      <c r="AB140">
        <v>7</v>
      </c>
      <c r="AC140" t="s">
        <v>61</v>
      </c>
      <c r="AD140" t="s">
        <v>3823</v>
      </c>
      <c r="AF140" t="s">
        <v>61</v>
      </c>
      <c r="AG140" t="s">
        <v>60</v>
      </c>
      <c r="AI140" t="s">
        <v>2289</v>
      </c>
      <c r="AL140" t="s">
        <v>3824</v>
      </c>
      <c r="AN140" t="s">
        <v>11</v>
      </c>
      <c r="AO140" t="s">
        <v>92</v>
      </c>
      <c r="AP140" t="s">
        <v>61</v>
      </c>
      <c r="AQ140" t="s">
        <v>61</v>
      </c>
      <c r="AR140" t="s">
        <v>61</v>
      </c>
      <c r="AV140">
        <v>7</v>
      </c>
      <c r="BE140" t="s">
        <v>60</v>
      </c>
      <c r="BH140" t="s">
        <v>60</v>
      </c>
      <c r="BN140" t="s">
        <v>60</v>
      </c>
      <c r="BQ140" t="s">
        <v>61</v>
      </c>
      <c r="BR140">
        <v>45077</v>
      </c>
      <c r="BS140">
        <v>2.8410958904109589</v>
      </c>
      <c r="BT140">
        <v>45077</v>
      </c>
      <c r="BU140" t="s">
        <v>11</v>
      </c>
      <c r="BV140">
        <v>645232.77</v>
      </c>
      <c r="BW140">
        <v>42635.82</v>
      </c>
      <c r="BX140">
        <v>6.6078199964952178E-2</v>
      </c>
      <c r="BY140" t="s">
        <v>2332</v>
      </c>
      <c r="BZ140" t="b">
        <v>1</v>
      </c>
      <c r="CA140" t="b">
        <v>0</v>
      </c>
      <c r="CB140" t="b">
        <v>0</v>
      </c>
      <c r="CC140" t="b">
        <v>0</v>
      </c>
      <c r="CD140" t="b">
        <v>0</v>
      </c>
      <c r="CE140" t="b">
        <v>0</v>
      </c>
      <c r="CF140" t="b">
        <v>0</v>
      </c>
      <c r="CG140" t="b">
        <v>0</v>
      </c>
      <c r="CH140" t="b">
        <v>0</v>
      </c>
      <c r="CI140" t="b">
        <v>0</v>
      </c>
      <c r="CJ140" t="b">
        <v>0</v>
      </c>
      <c r="CK140" t="b">
        <v>0</v>
      </c>
      <c r="CL140" t="b">
        <v>0</v>
      </c>
      <c r="CM140" t="b">
        <v>0</v>
      </c>
      <c r="CN140" t="b">
        <v>0</v>
      </c>
      <c r="CO140" t="b">
        <v>0</v>
      </c>
      <c r="CP140" t="b">
        <v>0</v>
      </c>
      <c r="CQ140" t="b">
        <v>0</v>
      </c>
      <c r="CR140" t="b">
        <v>0</v>
      </c>
    </row>
    <row r="141" spans="1:96" x14ac:dyDescent="0.25">
      <c r="A141">
        <v>219</v>
      </c>
      <c r="B141" t="s">
        <v>1652</v>
      </c>
      <c r="C141" t="s">
        <v>1654</v>
      </c>
      <c r="D141" t="s">
        <v>214</v>
      </c>
      <c r="E141" t="s">
        <v>113</v>
      </c>
      <c r="F141" t="s">
        <v>1653</v>
      </c>
      <c r="G141">
        <v>43128</v>
      </c>
      <c r="H141">
        <v>2</v>
      </c>
      <c r="I141" t="s">
        <v>122</v>
      </c>
      <c r="J141" t="s">
        <v>215</v>
      </c>
      <c r="K141">
        <v>16</v>
      </c>
      <c r="L141">
        <v>2241</v>
      </c>
      <c r="M141" t="s">
        <v>188</v>
      </c>
      <c r="N141" t="s">
        <v>2296</v>
      </c>
      <c r="O141">
        <v>2</v>
      </c>
      <c r="P141">
        <v>2</v>
      </c>
      <c r="Q141">
        <v>0.75</v>
      </c>
      <c r="V141" t="s">
        <v>61</v>
      </c>
      <c r="W141" t="s">
        <v>61</v>
      </c>
      <c r="Y141">
        <v>33</v>
      </c>
      <c r="Z141" t="s">
        <v>61</v>
      </c>
      <c r="AA141" t="e">
        <v>#DIV/0!</v>
      </c>
      <c r="AC141" t="s">
        <v>61</v>
      </c>
      <c r="AD141" t="s">
        <v>61</v>
      </c>
      <c r="AF141" t="s">
        <v>61</v>
      </c>
      <c r="AG141" t="s">
        <v>60</v>
      </c>
      <c r="AH141">
        <v>43969</v>
      </c>
      <c r="AI141" t="s">
        <v>2289</v>
      </c>
      <c r="AJ141">
        <v>44010</v>
      </c>
      <c r="AK141" t="s">
        <v>3978</v>
      </c>
      <c r="AL141" t="s">
        <v>2303</v>
      </c>
      <c r="AN141" t="s">
        <v>11</v>
      </c>
      <c r="AO141" t="s">
        <v>92</v>
      </c>
      <c r="AP141" t="s">
        <v>61</v>
      </c>
      <c r="AQ141" t="s">
        <v>61</v>
      </c>
      <c r="AR141" t="s">
        <v>61</v>
      </c>
      <c r="AV141">
        <v>0</v>
      </c>
      <c r="AW141" t="s">
        <v>2293</v>
      </c>
      <c r="AX141" t="s">
        <v>2284</v>
      </c>
      <c r="BE141" t="s">
        <v>60</v>
      </c>
      <c r="BH141" t="s">
        <v>60</v>
      </c>
      <c r="BN141" t="s">
        <v>60</v>
      </c>
      <c r="BQ141" t="s">
        <v>61</v>
      </c>
      <c r="BR141">
        <v>44957</v>
      </c>
      <c r="BS141">
        <v>2.5123287671232877</v>
      </c>
      <c r="BT141">
        <v>44957</v>
      </c>
      <c r="BU141" t="s">
        <v>11</v>
      </c>
      <c r="BV141">
        <v>317161.34999999998</v>
      </c>
      <c r="BW141">
        <v>-138393.1</v>
      </c>
      <c r="BX141">
        <v>-0.43634919576423803</v>
      </c>
      <c r="BY141" t="s">
        <v>2286</v>
      </c>
      <c r="BZ141" t="b">
        <v>0</v>
      </c>
      <c r="CA141" t="b">
        <v>0</v>
      </c>
      <c r="CB141" t="b">
        <v>0</v>
      </c>
      <c r="CC141" t="b">
        <v>0</v>
      </c>
      <c r="CD141" t="b">
        <v>0</v>
      </c>
      <c r="CE141" t="b">
        <v>0</v>
      </c>
      <c r="CF141" t="b">
        <v>0</v>
      </c>
      <c r="CG141" t="b">
        <v>0</v>
      </c>
      <c r="CH141" t="b">
        <v>0</v>
      </c>
      <c r="CI141" t="b">
        <v>0</v>
      </c>
      <c r="CJ141" t="b">
        <v>0</v>
      </c>
      <c r="CK141" t="b">
        <v>0</v>
      </c>
      <c r="CL141" t="b">
        <v>0</v>
      </c>
      <c r="CM141" t="b">
        <v>0</v>
      </c>
      <c r="CN141" t="b">
        <v>0</v>
      </c>
      <c r="CO141" t="b">
        <v>0</v>
      </c>
      <c r="CP141" t="b">
        <v>0</v>
      </c>
      <c r="CQ141" t="b">
        <v>0</v>
      </c>
      <c r="CR141" t="b">
        <v>0</v>
      </c>
    </row>
    <row r="142" spans="1:96" x14ac:dyDescent="0.25">
      <c r="A142">
        <v>220</v>
      </c>
      <c r="B142" t="s">
        <v>1817</v>
      </c>
      <c r="C142" t="s">
        <v>1818</v>
      </c>
      <c r="D142" t="s">
        <v>56</v>
      </c>
      <c r="E142" t="s">
        <v>113</v>
      </c>
      <c r="F142" t="s">
        <v>1817</v>
      </c>
      <c r="G142">
        <v>13165</v>
      </c>
      <c r="H142">
        <v>1</v>
      </c>
      <c r="I142" t="s">
        <v>4027</v>
      </c>
      <c r="J142" t="s">
        <v>73</v>
      </c>
      <c r="K142">
        <v>2</v>
      </c>
      <c r="L142">
        <v>2375</v>
      </c>
      <c r="M142" t="s">
        <v>98</v>
      </c>
      <c r="N142" t="s">
        <v>1988</v>
      </c>
      <c r="O142">
        <v>2</v>
      </c>
      <c r="P142">
        <v>3</v>
      </c>
      <c r="Q142">
        <v>0.91666666666666652</v>
      </c>
      <c r="V142">
        <v>417823</v>
      </c>
      <c r="W142">
        <v>445034</v>
      </c>
      <c r="X142">
        <v>91</v>
      </c>
      <c r="Z142">
        <v>28864</v>
      </c>
      <c r="AA142">
        <v>1</v>
      </c>
      <c r="AB142">
        <v>11</v>
      </c>
      <c r="AC142" t="s">
        <v>61</v>
      </c>
      <c r="AD142" t="s">
        <v>61</v>
      </c>
      <c r="AF142" t="s">
        <v>61</v>
      </c>
      <c r="AG142" t="s">
        <v>60</v>
      </c>
      <c r="AI142" t="s">
        <v>2289</v>
      </c>
      <c r="AL142" t="s">
        <v>2303</v>
      </c>
      <c r="AN142" t="s">
        <v>11</v>
      </c>
      <c r="AO142" t="s">
        <v>92</v>
      </c>
      <c r="AP142" t="s">
        <v>2213</v>
      </c>
      <c r="AQ142" t="s">
        <v>61</v>
      </c>
      <c r="AR142" t="s">
        <v>61</v>
      </c>
      <c r="AV142">
        <v>11</v>
      </c>
      <c r="BE142" t="s">
        <v>60</v>
      </c>
      <c r="BH142" t="s">
        <v>60</v>
      </c>
      <c r="BN142" t="s">
        <v>60</v>
      </c>
      <c r="BQ142" t="s">
        <v>61</v>
      </c>
      <c r="BR142">
        <v>45322</v>
      </c>
      <c r="BS142">
        <v>3.5123287671232877</v>
      </c>
      <c r="BT142">
        <v>45322</v>
      </c>
      <c r="BU142" t="s">
        <v>11</v>
      </c>
      <c r="BV142">
        <v>675671.47</v>
      </c>
      <c r="BW142">
        <v>-26906.36</v>
      </c>
      <c r="BX142">
        <v>-3.9821660665944648E-2</v>
      </c>
      <c r="BY142" t="s">
        <v>2332</v>
      </c>
      <c r="BZ142" t="b">
        <v>0</v>
      </c>
      <c r="CA142" t="b">
        <v>0</v>
      </c>
      <c r="CB142" t="b">
        <v>0</v>
      </c>
      <c r="CC142" t="b">
        <v>0</v>
      </c>
      <c r="CD142" t="b">
        <v>0</v>
      </c>
      <c r="CE142" t="b">
        <v>0</v>
      </c>
      <c r="CF142" t="b">
        <v>0</v>
      </c>
      <c r="CG142" t="b">
        <v>0</v>
      </c>
      <c r="CH142" t="b">
        <v>0</v>
      </c>
      <c r="CI142" t="b">
        <v>0</v>
      </c>
      <c r="CJ142" t="b">
        <v>0</v>
      </c>
      <c r="CK142" t="b">
        <v>0</v>
      </c>
      <c r="CL142" t="b">
        <v>0</v>
      </c>
      <c r="CM142" t="b">
        <v>0</v>
      </c>
      <c r="CN142" t="b">
        <v>0</v>
      </c>
      <c r="CO142" t="b">
        <v>0</v>
      </c>
      <c r="CP142" t="b">
        <v>0</v>
      </c>
      <c r="CQ142" t="b">
        <v>0</v>
      </c>
      <c r="CR142" t="b">
        <v>0</v>
      </c>
    </row>
    <row r="143" spans="1:96" x14ac:dyDescent="0.25">
      <c r="A143">
        <v>222</v>
      </c>
      <c r="B143" t="s">
        <v>1007</v>
      </c>
      <c r="C143" t="s">
        <v>1009</v>
      </c>
      <c r="D143" t="s">
        <v>470</v>
      </c>
      <c r="E143" t="s">
        <v>57</v>
      </c>
      <c r="F143" t="s">
        <v>1008</v>
      </c>
      <c r="G143">
        <v>52241</v>
      </c>
      <c r="H143">
        <v>2</v>
      </c>
      <c r="I143" t="s">
        <v>122</v>
      </c>
      <c r="J143" t="s">
        <v>313</v>
      </c>
      <c r="K143">
        <v>14</v>
      </c>
      <c r="L143">
        <v>1797</v>
      </c>
      <c r="M143" t="s">
        <v>124</v>
      </c>
      <c r="N143" t="s">
        <v>2296</v>
      </c>
      <c r="O143">
        <v>2</v>
      </c>
      <c r="P143">
        <v>2</v>
      </c>
      <c r="Q143">
        <v>0.75</v>
      </c>
      <c r="V143">
        <v>1051901</v>
      </c>
      <c r="W143">
        <v>973334</v>
      </c>
      <c r="X143">
        <v>97</v>
      </c>
      <c r="Z143">
        <v>150294</v>
      </c>
      <c r="AA143">
        <v>1</v>
      </c>
      <c r="AB143">
        <v>6</v>
      </c>
      <c r="AC143" t="s">
        <v>61</v>
      </c>
      <c r="AD143" t="s">
        <v>3832</v>
      </c>
      <c r="AF143" t="s">
        <v>61</v>
      </c>
      <c r="AG143" t="s">
        <v>60</v>
      </c>
      <c r="AI143" t="s">
        <v>2289</v>
      </c>
      <c r="AL143" t="s">
        <v>2303</v>
      </c>
      <c r="AN143" t="s">
        <v>11</v>
      </c>
      <c r="AO143" t="s">
        <v>92</v>
      </c>
      <c r="AP143" t="s">
        <v>61</v>
      </c>
      <c r="AQ143" t="s">
        <v>61</v>
      </c>
      <c r="AR143" t="s">
        <v>61</v>
      </c>
      <c r="AV143">
        <v>6</v>
      </c>
      <c r="BE143" t="s">
        <v>60</v>
      </c>
      <c r="BH143" t="s">
        <v>60</v>
      </c>
      <c r="BN143" t="s">
        <v>60</v>
      </c>
      <c r="BQ143" t="s">
        <v>61</v>
      </c>
      <c r="BR143">
        <v>44227</v>
      </c>
      <c r="BS143">
        <v>0.51232876712328768</v>
      </c>
      <c r="BT143">
        <v>44227</v>
      </c>
      <c r="BU143" t="s">
        <v>11</v>
      </c>
      <c r="BV143">
        <v>325097.77</v>
      </c>
      <c r="BW143">
        <v>-94035.91</v>
      </c>
      <c r="BX143">
        <v>-0.28925424496144653</v>
      </c>
      <c r="BY143" t="s">
        <v>2332</v>
      </c>
      <c r="BZ143" t="b">
        <v>0</v>
      </c>
      <c r="CA143" t="b">
        <v>1</v>
      </c>
      <c r="CB143" t="b">
        <v>0</v>
      </c>
      <c r="CC143" t="b">
        <v>0</v>
      </c>
      <c r="CD143" t="b">
        <v>0</v>
      </c>
      <c r="CE143" t="b">
        <v>0</v>
      </c>
      <c r="CF143" t="b">
        <v>0</v>
      </c>
      <c r="CG143" t="b">
        <v>1</v>
      </c>
      <c r="CH143" t="b">
        <v>0</v>
      </c>
      <c r="CI143" t="b">
        <v>0</v>
      </c>
      <c r="CJ143" t="b">
        <v>0</v>
      </c>
      <c r="CK143" t="b">
        <v>0</v>
      </c>
      <c r="CL143" t="b">
        <v>0</v>
      </c>
      <c r="CM143" t="b">
        <v>0</v>
      </c>
      <c r="CN143" t="b">
        <v>0</v>
      </c>
      <c r="CO143" t="b">
        <v>0</v>
      </c>
      <c r="CP143" t="b">
        <v>0</v>
      </c>
      <c r="CQ143" t="b">
        <v>0</v>
      </c>
      <c r="CR143" t="b">
        <v>0</v>
      </c>
    </row>
    <row r="144" spans="1:96" x14ac:dyDescent="0.25">
      <c r="A144">
        <v>223</v>
      </c>
      <c r="B144" t="s">
        <v>1655</v>
      </c>
      <c r="C144" t="s">
        <v>1657</v>
      </c>
      <c r="D144" t="s">
        <v>214</v>
      </c>
      <c r="E144" t="s">
        <v>57</v>
      </c>
      <c r="F144" t="s">
        <v>1656</v>
      </c>
      <c r="G144">
        <v>44512</v>
      </c>
      <c r="H144">
        <v>2</v>
      </c>
      <c r="I144" t="s">
        <v>122</v>
      </c>
      <c r="J144" t="s">
        <v>226</v>
      </c>
      <c r="K144">
        <v>11</v>
      </c>
      <c r="L144">
        <v>1135</v>
      </c>
      <c r="M144" t="s">
        <v>219</v>
      </c>
      <c r="N144" t="s">
        <v>1988</v>
      </c>
      <c r="O144">
        <v>2</v>
      </c>
      <c r="P144">
        <v>3</v>
      </c>
      <c r="Q144">
        <v>0.91666666666666652</v>
      </c>
      <c r="V144">
        <v>1202924</v>
      </c>
      <c r="W144">
        <v>790713</v>
      </c>
      <c r="X144">
        <v>180</v>
      </c>
      <c r="Y144">
        <v>12</v>
      </c>
      <c r="Z144">
        <v>291327</v>
      </c>
      <c r="AA144">
        <v>0.93333333333333335</v>
      </c>
      <c r="AB144">
        <v>4</v>
      </c>
      <c r="AC144" t="s">
        <v>2407</v>
      </c>
      <c r="AD144" t="s">
        <v>2408</v>
      </c>
      <c r="AE144">
        <v>3</v>
      </c>
      <c r="AF144" t="s">
        <v>3964</v>
      </c>
      <c r="AG144">
        <v>43878</v>
      </c>
      <c r="AH144">
        <v>43969</v>
      </c>
      <c r="AI144" t="s">
        <v>2409</v>
      </c>
      <c r="AJ144">
        <v>43985</v>
      </c>
      <c r="AK144" t="s">
        <v>3954</v>
      </c>
      <c r="AL144" t="s">
        <v>4047</v>
      </c>
      <c r="AM144">
        <v>44006</v>
      </c>
      <c r="AN144" t="s">
        <v>10</v>
      </c>
      <c r="AO144" t="s">
        <v>1658</v>
      </c>
      <c r="AP144" t="s">
        <v>1018</v>
      </c>
      <c r="AQ144" t="s">
        <v>352</v>
      </c>
      <c r="AR144">
        <v>3</v>
      </c>
      <c r="AS144" t="s">
        <v>2410</v>
      </c>
      <c r="AT144" t="s">
        <v>2411</v>
      </c>
      <c r="AU144" t="s">
        <v>2412</v>
      </c>
      <c r="AV144">
        <v>1</v>
      </c>
      <c r="AW144" t="s">
        <v>2283</v>
      </c>
      <c r="AX144" t="s">
        <v>2284</v>
      </c>
      <c r="AY144" t="s">
        <v>3</v>
      </c>
      <c r="AZ144" t="s">
        <v>24</v>
      </c>
      <c r="BC144" t="s">
        <v>10</v>
      </c>
      <c r="BD144">
        <v>180</v>
      </c>
      <c r="BE144" t="s">
        <v>60</v>
      </c>
      <c r="BH144" t="s">
        <v>60</v>
      </c>
      <c r="BK144" t="s">
        <v>10</v>
      </c>
      <c r="BL144">
        <v>540</v>
      </c>
      <c r="BM144" t="s">
        <v>2298</v>
      </c>
      <c r="BN144" t="s">
        <v>60</v>
      </c>
      <c r="BP144">
        <v>60</v>
      </c>
      <c r="BQ144" t="s">
        <v>61</v>
      </c>
      <c r="BR144">
        <v>44957</v>
      </c>
      <c r="BS144">
        <v>2.5123287671232877</v>
      </c>
      <c r="BT144">
        <v>44957</v>
      </c>
      <c r="BU144" t="s">
        <v>11</v>
      </c>
      <c r="BV144">
        <v>426029.85</v>
      </c>
      <c r="BW144">
        <v>-189739.15</v>
      </c>
      <c r="BX144">
        <v>-0.44536585875379392</v>
      </c>
      <c r="BY144" t="s">
        <v>2286</v>
      </c>
      <c r="BZ144" t="b">
        <v>1</v>
      </c>
      <c r="CA144" t="b">
        <v>1</v>
      </c>
      <c r="CB144" t="b">
        <v>0</v>
      </c>
      <c r="CC144" t="b">
        <v>1</v>
      </c>
      <c r="CD144" t="b">
        <v>0</v>
      </c>
      <c r="CE144" t="b">
        <v>0</v>
      </c>
      <c r="CF144" t="b">
        <v>0</v>
      </c>
      <c r="CG144" t="b">
        <v>1</v>
      </c>
      <c r="CH144" t="b">
        <v>0</v>
      </c>
      <c r="CI144" t="b">
        <v>0</v>
      </c>
      <c r="CJ144" t="b">
        <v>0</v>
      </c>
      <c r="CK144" t="b">
        <v>0</v>
      </c>
      <c r="CL144" t="b">
        <v>0</v>
      </c>
      <c r="CM144" t="b">
        <v>0</v>
      </c>
      <c r="CN144" t="b">
        <v>0</v>
      </c>
      <c r="CO144" t="b">
        <v>0</v>
      </c>
      <c r="CP144" t="b">
        <v>0</v>
      </c>
      <c r="CQ144" t="b">
        <v>0</v>
      </c>
      <c r="CR144" t="b">
        <v>0</v>
      </c>
    </row>
    <row r="145" spans="1:96" x14ac:dyDescent="0.25">
      <c r="A145">
        <v>224</v>
      </c>
      <c r="B145" t="s">
        <v>2170</v>
      </c>
      <c r="C145" t="s">
        <v>2172</v>
      </c>
      <c r="D145" t="s">
        <v>121</v>
      </c>
      <c r="E145" t="s">
        <v>57</v>
      </c>
      <c r="F145" t="s">
        <v>2171</v>
      </c>
      <c r="G145">
        <v>49512</v>
      </c>
      <c r="H145">
        <v>2</v>
      </c>
      <c r="I145" t="s">
        <v>122</v>
      </c>
      <c r="J145" t="s">
        <v>123</v>
      </c>
      <c r="K145">
        <v>10</v>
      </c>
      <c r="L145">
        <v>1210</v>
      </c>
      <c r="M145" t="s">
        <v>152</v>
      </c>
      <c r="N145" t="s">
        <v>1988</v>
      </c>
      <c r="O145">
        <v>2</v>
      </c>
      <c r="P145">
        <v>3</v>
      </c>
      <c r="Q145">
        <v>0.91666666666666652</v>
      </c>
      <c r="V145">
        <v>1170000</v>
      </c>
      <c r="W145">
        <v>784070</v>
      </c>
      <c r="X145">
        <v>99</v>
      </c>
      <c r="Y145">
        <v>12</v>
      </c>
      <c r="Z145">
        <v>189638</v>
      </c>
      <c r="AA145">
        <v>0.87878787878787878</v>
      </c>
      <c r="AB145">
        <v>3</v>
      </c>
      <c r="AC145" t="s">
        <v>3205</v>
      </c>
      <c r="AD145" t="s">
        <v>3206</v>
      </c>
      <c r="AE145">
        <v>0</v>
      </c>
      <c r="AG145">
        <v>43885</v>
      </c>
      <c r="AI145" t="s">
        <v>3207</v>
      </c>
      <c r="AL145" t="s">
        <v>2303</v>
      </c>
      <c r="AN145" t="s">
        <v>10</v>
      </c>
      <c r="AO145" t="s">
        <v>2173</v>
      </c>
      <c r="AP145" t="s">
        <v>856</v>
      </c>
      <c r="AQ145" t="s">
        <v>2174</v>
      </c>
      <c r="AR145">
        <v>2</v>
      </c>
      <c r="AS145" t="s">
        <v>2175</v>
      </c>
      <c r="AT145" t="s">
        <v>67</v>
      </c>
      <c r="AU145" t="s">
        <v>2176</v>
      </c>
      <c r="AV145">
        <v>3</v>
      </c>
      <c r="AZ145" t="s">
        <v>2362</v>
      </c>
      <c r="BC145" t="s">
        <v>11</v>
      </c>
      <c r="BE145" t="s">
        <v>60</v>
      </c>
      <c r="BH145" t="s">
        <v>60</v>
      </c>
      <c r="BK145" t="s">
        <v>10</v>
      </c>
      <c r="BN145" t="s">
        <v>60</v>
      </c>
      <c r="BQ145" t="s">
        <v>61</v>
      </c>
      <c r="BR145">
        <v>46418</v>
      </c>
      <c r="BS145">
        <v>6.515068493150685</v>
      </c>
      <c r="BT145">
        <v>46418</v>
      </c>
      <c r="BU145" t="s">
        <v>11</v>
      </c>
      <c r="BV145">
        <v>328057.13</v>
      </c>
      <c r="BW145">
        <v>-71947.75</v>
      </c>
      <c r="BX145">
        <v>-0.21931469680296234</v>
      </c>
      <c r="BY145" t="s">
        <v>2332</v>
      </c>
      <c r="BZ145" t="b">
        <v>1</v>
      </c>
      <c r="CA145" t="b">
        <v>1</v>
      </c>
      <c r="CB145" t="b">
        <v>0</v>
      </c>
      <c r="CC145" t="b">
        <v>0</v>
      </c>
      <c r="CD145" t="b">
        <v>0</v>
      </c>
      <c r="CE145" t="b">
        <v>0</v>
      </c>
      <c r="CF145" t="b">
        <v>0</v>
      </c>
      <c r="CG145" t="b">
        <v>0</v>
      </c>
      <c r="CH145" t="b">
        <v>0</v>
      </c>
      <c r="CI145" t="b">
        <v>0</v>
      </c>
      <c r="CJ145" t="b">
        <v>0</v>
      </c>
      <c r="CK145" t="b">
        <v>0</v>
      </c>
      <c r="CL145" t="b">
        <v>0</v>
      </c>
      <c r="CM145" t="b">
        <v>0</v>
      </c>
      <c r="CN145" t="b">
        <v>0</v>
      </c>
      <c r="CO145" t="b">
        <v>0</v>
      </c>
      <c r="CP145" t="b">
        <v>0</v>
      </c>
      <c r="CQ145" t="b">
        <v>0</v>
      </c>
      <c r="CR145" t="b">
        <v>1</v>
      </c>
    </row>
    <row r="146" spans="1:96" x14ac:dyDescent="0.25">
      <c r="A146">
        <v>233</v>
      </c>
      <c r="B146" t="s">
        <v>326</v>
      </c>
      <c r="C146" t="s">
        <v>328</v>
      </c>
      <c r="D146" t="s">
        <v>329</v>
      </c>
      <c r="E146" t="s">
        <v>57</v>
      </c>
      <c r="F146" t="s">
        <v>327</v>
      </c>
      <c r="G146">
        <v>39157</v>
      </c>
      <c r="H146" t="s">
        <v>2197</v>
      </c>
      <c r="I146" t="s">
        <v>61</v>
      </c>
      <c r="J146" t="s">
        <v>2197</v>
      </c>
      <c r="K146" t="s">
        <v>2197</v>
      </c>
      <c r="L146">
        <v>1640</v>
      </c>
      <c r="M146" t="s">
        <v>330</v>
      </c>
      <c r="N146" t="s">
        <v>61</v>
      </c>
      <c r="O146">
        <v>3</v>
      </c>
      <c r="P146">
        <v>2</v>
      </c>
      <c r="Q146">
        <v>0.83333333333333348</v>
      </c>
      <c r="V146">
        <v>1051000</v>
      </c>
      <c r="W146" t="s">
        <v>61</v>
      </c>
      <c r="X146">
        <v>90</v>
      </c>
      <c r="Y146">
        <v>4</v>
      </c>
      <c r="Z146" t="s">
        <v>61</v>
      </c>
      <c r="AA146">
        <v>0.9555555555555556</v>
      </c>
      <c r="AB146">
        <v>4</v>
      </c>
      <c r="AC146" t="s">
        <v>3437</v>
      </c>
      <c r="AD146" t="s">
        <v>2435</v>
      </c>
      <c r="AE146">
        <v>0</v>
      </c>
      <c r="AG146" t="s">
        <v>2213</v>
      </c>
      <c r="AI146" t="s">
        <v>3438</v>
      </c>
      <c r="AL146" t="s">
        <v>3439</v>
      </c>
      <c r="AN146" t="s">
        <v>10</v>
      </c>
      <c r="AO146" t="s">
        <v>331</v>
      </c>
      <c r="AP146" t="s">
        <v>332</v>
      </c>
      <c r="AQ146" t="s">
        <v>61</v>
      </c>
      <c r="AV146">
        <v>4</v>
      </c>
      <c r="AW146" t="s">
        <v>2514</v>
      </c>
      <c r="AX146" t="s">
        <v>2343</v>
      </c>
      <c r="BE146" t="s">
        <v>60</v>
      </c>
      <c r="BH146" t="s">
        <v>60</v>
      </c>
      <c r="BN146" t="s">
        <v>60</v>
      </c>
      <c r="BQ146" t="s">
        <v>61</v>
      </c>
      <c r="BR146">
        <v>43861</v>
      </c>
      <c r="BS146">
        <v>-0.49041095890410957</v>
      </c>
      <c r="BT146">
        <v>43861</v>
      </c>
      <c r="BU146" t="s">
        <v>11</v>
      </c>
      <c r="BV146" t="s">
        <v>60</v>
      </c>
      <c r="BW146" t="s">
        <v>60</v>
      </c>
      <c r="BX146" t="e">
        <v>#VALUE!</v>
      </c>
      <c r="BY146" t="s">
        <v>2197</v>
      </c>
      <c r="BZ146" t="b">
        <v>1</v>
      </c>
      <c r="CA146" t="b">
        <v>1</v>
      </c>
      <c r="CB146" t="b">
        <v>0</v>
      </c>
      <c r="CC146" t="b">
        <v>1</v>
      </c>
      <c r="CD146" t="b">
        <v>0</v>
      </c>
      <c r="CE146" t="b">
        <v>0</v>
      </c>
      <c r="CF146" t="b">
        <v>0</v>
      </c>
      <c r="CG146" t="b">
        <v>0</v>
      </c>
      <c r="CH146" t="b">
        <v>0</v>
      </c>
      <c r="CI146" t="b">
        <v>0</v>
      </c>
      <c r="CJ146" t="b">
        <v>0</v>
      </c>
      <c r="CK146" t="b">
        <v>0</v>
      </c>
      <c r="CL146" t="b">
        <v>0</v>
      </c>
      <c r="CM146" t="b">
        <v>0</v>
      </c>
      <c r="CN146" t="b">
        <v>0</v>
      </c>
      <c r="CO146" t="b">
        <v>0</v>
      </c>
      <c r="CP146" t="b">
        <v>0</v>
      </c>
      <c r="CQ146" t="b">
        <v>0</v>
      </c>
      <c r="CR146" t="b">
        <v>0</v>
      </c>
    </row>
    <row r="147" spans="1:96" x14ac:dyDescent="0.25">
      <c r="A147">
        <v>225</v>
      </c>
      <c r="B147" t="s">
        <v>1527</v>
      </c>
      <c r="C147" t="s">
        <v>1528</v>
      </c>
      <c r="D147" t="s">
        <v>56</v>
      </c>
      <c r="E147" t="s">
        <v>57</v>
      </c>
      <c r="F147" t="s">
        <v>2702</v>
      </c>
      <c r="G147">
        <v>14626</v>
      </c>
      <c r="H147">
        <v>1</v>
      </c>
      <c r="I147" t="s">
        <v>4027</v>
      </c>
      <c r="J147" t="s">
        <v>73</v>
      </c>
      <c r="K147">
        <v>2</v>
      </c>
      <c r="L147">
        <v>1706</v>
      </c>
      <c r="M147" t="s">
        <v>1285</v>
      </c>
      <c r="N147" t="s">
        <v>2296</v>
      </c>
      <c r="O147">
        <v>2</v>
      </c>
      <c r="P147">
        <v>3</v>
      </c>
      <c r="Q147">
        <v>0.91666666666666652</v>
      </c>
      <c r="V147">
        <v>1423411</v>
      </c>
      <c r="W147">
        <v>1230027</v>
      </c>
      <c r="X147">
        <v>118</v>
      </c>
      <c r="Y147">
        <v>6</v>
      </c>
      <c r="Z147">
        <v>149996</v>
      </c>
      <c r="AA147">
        <v>0.94915254237288138</v>
      </c>
      <c r="AB147">
        <v>5</v>
      </c>
      <c r="AC147" t="s">
        <v>2703</v>
      </c>
      <c r="AD147" t="s">
        <v>2704</v>
      </c>
      <c r="AE147">
        <v>1</v>
      </c>
      <c r="AF147" t="s">
        <v>2567</v>
      </c>
      <c r="AG147">
        <v>43874</v>
      </c>
      <c r="AI147" t="s">
        <v>2289</v>
      </c>
      <c r="AJ147">
        <v>43935</v>
      </c>
      <c r="AK147" t="s">
        <v>3965</v>
      </c>
      <c r="AL147" t="s">
        <v>2705</v>
      </c>
      <c r="AN147" t="s">
        <v>10</v>
      </c>
      <c r="AO147" t="s">
        <v>1529</v>
      </c>
      <c r="AP147" t="s">
        <v>1530</v>
      </c>
      <c r="AQ147">
        <v>3</v>
      </c>
      <c r="AR147">
        <v>3</v>
      </c>
      <c r="AS147" t="s">
        <v>2706</v>
      </c>
      <c r="AT147" t="s">
        <v>2707</v>
      </c>
      <c r="AU147" t="s">
        <v>2708</v>
      </c>
      <c r="AV147">
        <v>4</v>
      </c>
      <c r="AW147" t="s">
        <v>2293</v>
      </c>
      <c r="AX147" t="s">
        <v>2284</v>
      </c>
      <c r="AZ147" t="s">
        <v>2362</v>
      </c>
      <c r="BB147" t="s">
        <v>2709</v>
      </c>
      <c r="BC147" t="s">
        <v>10</v>
      </c>
      <c r="BD147">
        <v>360</v>
      </c>
      <c r="BE147" t="s">
        <v>60</v>
      </c>
      <c r="BF147" t="s">
        <v>2710</v>
      </c>
      <c r="BH147" t="e">
        <v>#VALUE!</v>
      </c>
      <c r="BJ147">
        <v>0.06</v>
      </c>
      <c r="BK147" t="s">
        <v>10</v>
      </c>
      <c r="BN147" t="s">
        <v>60</v>
      </c>
      <c r="BQ147" t="s">
        <v>61</v>
      </c>
      <c r="BR147">
        <v>44712</v>
      </c>
      <c r="BS147">
        <v>1.8410958904109589</v>
      </c>
      <c r="BT147">
        <v>44712</v>
      </c>
      <c r="BU147" t="s">
        <v>11</v>
      </c>
      <c r="BV147">
        <v>440451.8</v>
      </c>
      <c r="BW147">
        <v>-34954.53</v>
      </c>
      <c r="BX147">
        <v>-7.9360624703997129E-2</v>
      </c>
      <c r="BY147" t="s">
        <v>2332</v>
      </c>
      <c r="BZ147" t="b">
        <v>1</v>
      </c>
      <c r="CA147" t="b">
        <v>1</v>
      </c>
      <c r="CB147" t="b">
        <v>0</v>
      </c>
      <c r="CC147" t="b">
        <v>1</v>
      </c>
      <c r="CD147" t="b">
        <v>0</v>
      </c>
      <c r="CE147" t="b">
        <v>0</v>
      </c>
      <c r="CF147" t="b">
        <v>1</v>
      </c>
      <c r="CG147" t="b">
        <v>0</v>
      </c>
      <c r="CH147" t="b">
        <v>0</v>
      </c>
      <c r="CI147" t="b">
        <v>0</v>
      </c>
      <c r="CJ147" t="b">
        <v>0</v>
      </c>
      <c r="CK147" t="b">
        <v>0</v>
      </c>
      <c r="CL147" t="b">
        <v>1</v>
      </c>
      <c r="CM147" t="b">
        <v>0</v>
      </c>
      <c r="CN147" t="b">
        <v>0</v>
      </c>
      <c r="CO147" t="b">
        <v>1</v>
      </c>
      <c r="CP147" t="b">
        <v>0</v>
      </c>
      <c r="CQ147" t="b">
        <v>0</v>
      </c>
      <c r="CR147" t="b">
        <v>0</v>
      </c>
    </row>
    <row r="148" spans="1:96" x14ac:dyDescent="0.25">
      <c r="A148">
        <v>226</v>
      </c>
      <c r="B148" t="s">
        <v>1010</v>
      </c>
      <c r="C148" t="s">
        <v>1012</v>
      </c>
      <c r="D148" t="s">
        <v>170</v>
      </c>
      <c r="E148" t="s">
        <v>57</v>
      </c>
      <c r="F148" t="s">
        <v>1011</v>
      </c>
      <c r="G148">
        <v>94520</v>
      </c>
      <c r="H148">
        <v>2</v>
      </c>
      <c r="I148" t="s">
        <v>122</v>
      </c>
      <c r="J148" t="s">
        <v>171</v>
      </c>
      <c r="K148">
        <v>7</v>
      </c>
      <c r="L148">
        <v>1688</v>
      </c>
      <c r="M148" t="s">
        <v>789</v>
      </c>
      <c r="N148" t="s">
        <v>2296</v>
      </c>
      <c r="O148">
        <v>2</v>
      </c>
      <c r="P148">
        <v>0</v>
      </c>
      <c r="Q148" t="s">
        <v>60</v>
      </c>
      <c r="V148">
        <v>1320000</v>
      </c>
      <c r="W148" t="s">
        <v>61</v>
      </c>
      <c r="X148">
        <v>138</v>
      </c>
      <c r="Y148">
        <v>8</v>
      </c>
      <c r="Z148" t="s">
        <v>61</v>
      </c>
      <c r="AA148">
        <v>0.94202898550724634</v>
      </c>
      <c r="AB148">
        <v>4</v>
      </c>
      <c r="AC148" t="s">
        <v>3260</v>
      </c>
      <c r="AD148" t="s">
        <v>3261</v>
      </c>
      <c r="AE148">
        <v>0</v>
      </c>
      <c r="AG148">
        <v>43883</v>
      </c>
      <c r="AI148" t="s">
        <v>2289</v>
      </c>
      <c r="AL148" t="s">
        <v>2303</v>
      </c>
      <c r="AN148" t="s">
        <v>11</v>
      </c>
      <c r="AO148" t="s">
        <v>1013</v>
      </c>
      <c r="AP148" t="s">
        <v>944</v>
      </c>
      <c r="AQ148" t="s">
        <v>61</v>
      </c>
      <c r="AR148" t="s">
        <v>2298</v>
      </c>
      <c r="AS148" t="s">
        <v>3966</v>
      </c>
      <c r="AV148">
        <v>4</v>
      </c>
      <c r="BE148" t="s">
        <v>60</v>
      </c>
      <c r="BH148" t="s">
        <v>60</v>
      </c>
      <c r="BN148" t="s">
        <v>60</v>
      </c>
      <c r="BQ148" t="s">
        <v>61</v>
      </c>
      <c r="BR148">
        <v>44227</v>
      </c>
      <c r="BS148">
        <v>0.51232876712328768</v>
      </c>
      <c r="BT148">
        <v>44227</v>
      </c>
      <c r="BU148" t="s">
        <v>11</v>
      </c>
      <c r="BV148">
        <v>448101.97</v>
      </c>
      <c r="BW148">
        <v>-94543.52</v>
      </c>
      <c r="BX148">
        <v>-0.21098661985351239</v>
      </c>
      <c r="BY148" t="s">
        <v>2332</v>
      </c>
      <c r="BZ148" t="b">
        <v>1</v>
      </c>
      <c r="CA148" t="b">
        <v>1</v>
      </c>
      <c r="CB148" t="b">
        <v>0</v>
      </c>
      <c r="CC148" t="b">
        <v>1</v>
      </c>
      <c r="CD148" t="b">
        <v>1</v>
      </c>
      <c r="CE148" t="b">
        <v>0</v>
      </c>
      <c r="CF148" t="b">
        <v>0</v>
      </c>
      <c r="CG148" t="b">
        <v>0</v>
      </c>
      <c r="CH148" t="b">
        <v>0</v>
      </c>
      <c r="CI148" t="b">
        <v>0</v>
      </c>
      <c r="CJ148" t="b">
        <v>0</v>
      </c>
      <c r="CK148" t="b">
        <v>0</v>
      </c>
      <c r="CL148" t="b">
        <v>0</v>
      </c>
      <c r="CM148" t="b">
        <v>0</v>
      </c>
      <c r="CN148" t="b">
        <v>0</v>
      </c>
      <c r="CO148" t="b">
        <v>0</v>
      </c>
      <c r="CP148" t="b">
        <v>0</v>
      </c>
      <c r="CQ148" t="b">
        <v>0</v>
      </c>
      <c r="CR148" t="b">
        <v>0</v>
      </c>
    </row>
    <row r="149" spans="1:96" x14ac:dyDescent="0.25">
      <c r="A149">
        <v>229</v>
      </c>
      <c r="B149" t="s">
        <v>1542</v>
      </c>
      <c r="C149" t="s">
        <v>1543</v>
      </c>
      <c r="D149" t="s">
        <v>549</v>
      </c>
      <c r="E149" t="s">
        <v>57</v>
      </c>
      <c r="F149" t="s">
        <v>2711</v>
      </c>
      <c r="G149">
        <v>25504</v>
      </c>
      <c r="H149">
        <v>2</v>
      </c>
      <c r="I149" t="s">
        <v>122</v>
      </c>
      <c r="J149" t="s">
        <v>215</v>
      </c>
      <c r="K149">
        <v>16</v>
      </c>
      <c r="L149">
        <v>1223.4000000000001</v>
      </c>
      <c r="M149" t="s">
        <v>608</v>
      </c>
      <c r="N149" t="s">
        <v>2296</v>
      </c>
      <c r="O149">
        <v>2</v>
      </c>
      <c r="P149">
        <v>2</v>
      </c>
      <c r="Q149">
        <v>0.75</v>
      </c>
      <c r="V149">
        <v>1570160</v>
      </c>
      <c r="W149">
        <v>852173</v>
      </c>
      <c r="X149">
        <v>95</v>
      </c>
      <c r="Y149">
        <v>18</v>
      </c>
      <c r="Z149">
        <v>32084</v>
      </c>
      <c r="AA149">
        <v>0.81052631578947365</v>
      </c>
      <c r="AB149">
        <v>6</v>
      </c>
      <c r="AC149" t="s">
        <v>2712</v>
      </c>
      <c r="AD149" t="s">
        <v>2713</v>
      </c>
      <c r="AE149">
        <v>1</v>
      </c>
      <c r="AF149" t="s">
        <v>2567</v>
      </c>
      <c r="AG149">
        <v>43878</v>
      </c>
      <c r="AI149" t="s">
        <v>2714</v>
      </c>
      <c r="AL149" t="s">
        <v>2715</v>
      </c>
      <c r="AN149" t="s">
        <v>10</v>
      </c>
      <c r="AO149" t="s">
        <v>1544</v>
      </c>
      <c r="AP149" t="s">
        <v>1545</v>
      </c>
      <c r="AQ149">
        <v>54</v>
      </c>
      <c r="AR149">
        <v>3</v>
      </c>
      <c r="AS149" t="s">
        <v>2716</v>
      </c>
      <c r="AT149" t="s">
        <v>2717</v>
      </c>
      <c r="AU149" t="s">
        <v>2718</v>
      </c>
      <c r="AV149">
        <v>5</v>
      </c>
      <c r="AW149" t="s">
        <v>2293</v>
      </c>
      <c r="AX149" t="s">
        <v>2301</v>
      </c>
      <c r="AZ149" t="s">
        <v>24</v>
      </c>
      <c r="BC149" t="s">
        <v>10</v>
      </c>
      <c r="BD149">
        <v>180</v>
      </c>
      <c r="BE149" t="s">
        <v>60</v>
      </c>
      <c r="BF149" t="s">
        <v>11</v>
      </c>
      <c r="BG149" t="s">
        <v>2213</v>
      </c>
      <c r="BH149" t="s">
        <v>60</v>
      </c>
      <c r="BJ149" t="s">
        <v>2426</v>
      </c>
      <c r="BK149" t="s">
        <v>10</v>
      </c>
      <c r="BL149" t="s">
        <v>2719</v>
      </c>
      <c r="BM149">
        <v>30</v>
      </c>
      <c r="BN149" t="s">
        <v>60</v>
      </c>
      <c r="BP149">
        <v>120</v>
      </c>
      <c r="BQ149" t="s">
        <v>61</v>
      </c>
      <c r="BR149">
        <v>44742</v>
      </c>
      <c r="BS149">
        <v>1.9232876712328768</v>
      </c>
      <c r="BT149">
        <v>44742</v>
      </c>
      <c r="BU149" t="s">
        <v>11</v>
      </c>
      <c r="BV149">
        <v>422804.8</v>
      </c>
      <c r="BW149">
        <v>721.38</v>
      </c>
      <c r="BX149">
        <v>1.7061774133122424E-3</v>
      </c>
      <c r="BY149" t="s">
        <v>2332</v>
      </c>
      <c r="BZ149" t="b">
        <v>1</v>
      </c>
      <c r="CA149" t="b">
        <v>1</v>
      </c>
      <c r="CB149" t="b">
        <v>0</v>
      </c>
      <c r="CC149" t="b">
        <v>1</v>
      </c>
      <c r="CD149" t="b">
        <v>0</v>
      </c>
      <c r="CE149" t="b">
        <v>0</v>
      </c>
      <c r="CF149" t="b">
        <v>1</v>
      </c>
      <c r="CG149" t="b">
        <v>0</v>
      </c>
      <c r="CH149" t="b">
        <v>0</v>
      </c>
      <c r="CI149" t="b">
        <v>0</v>
      </c>
      <c r="CJ149" t="b">
        <v>0</v>
      </c>
      <c r="CK149" t="b">
        <v>0</v>
      </c>
      <c r="CL149" t="b">
        <v>0</v>
      </c>
      <c r="CM149" t="b">
        <v>0</v>
      </c>
      <c r="CN149" t="b">
        <v>0</v>
      </c>
      <c r="CO149" t="b">
        <v>0</v>
      </c>
      <c r="CP149" t="b">
        <v>1</v>
      </c>
      <c r="CQ149" t="b">
        <v>0</v>
      </c>
      <c r="CR149" t="b">
        <v>0</v>
      </c>
    </row>
    <row r="150" spans="1:96" x14ac:dyDescent="0.25">
      <c r="A150">
        <v>231</v>
      </c>
      <c r="B150" t="s">
        <v>1565</v>
      </c>
      <c r="C150" t="s">
        <v>1567</v>
      </c>
      <c r="D150" t="s">
        <v>163</v>
      </c>
      <c r="E150" t="s">
        <v>57</v>
      </c>
      <c r="F150" t="s">
        <v>1566</v>
      </c>
      <c r="G150">
        <v>8807</v>
      </c>
      <c r="H150">
        <v>1</v>
      </c>
      <c r="I150" t="s">
        <v>4027</v>
      </c>
      <c r="J150" t="s">
        <v>58</v>
      </c>
      <c r="K150">
        <v>8</v>
      </c>
      <c r="L150">
        <v>1322</v>
      </c>
      <c r="M150" t="s">
        <v>3967</v>
      </c>
      <c r="N150" t="s">
        <v>1988</v>
      </c>
      <c r="O150">
        <v>2</v>
      </c>
      <c r="P150">
        <v>3</v>
      </c>
      <c r="Q150">
        <v>0.91666666666666652</v>
      </c>
      <c r="V150">
        <v>1002532</v>
      </c>
      <c r="W150">
        <v>1082188</v>
      </c>
      <c r="X150">
        <v>153</v>
      </c>
      <c r="Y150" t="s">
        <v>61</v>
      </c>
      <c r="Z150">
        <v>62299</v>
      </c>
      <c r="AA150" t="e">
        <v>#VALUE!</v>
      </c>
      <c r="AB150">
        <v>5</v>
      </c>
      <c r="AC150" t="s">
        <v>61</v>
      </c>
      <c r="AD150" t="s">
        <v>3833</v>
      </c>
      <c r="AF150" t="s">
        <v>61</v>
      </c>
      <c r="AG150" t="s">
        <v>60</v>
      </c>
      <c r="AI150" t="s">
        <v>2289</v>
      </c>
      <c r="AL150" t="s">
        <v>2303</v>
      </c>
      <c r="AN150" t="s">
        <v>11</v>
      </c>
      <c r="AO150" t="s">
        <v>92</v>
      </c>
      <c r="AP150" t="s">
        <v>61</v>
      </c>
      <c r="AQ150" t="s">
        <v>61</v>
      </c>
      <c r="AR150" t="s">
        <v>61</v>
      </c>
      <c r="AV150">
        <v>5</v>
      </c>
      <c r="BE150" t="s">
        <v>60</v>
      </c>
      <c r="BH150" t="s">
        <v>60</v>
      </c>
      <c r="BN150" t="s">
        <v>60</v>
      </c>
      <c r="BQ150" t="s">
        <v>61</v>
      </c>
      <c r="BR150">
        <v>44773</v>
      </c>
      <c r="BS150">
        <v>2.0082191780821916</v>
      </c>
      <c r="BT150">
        <v>44773</v>
      </c>
      <c r="BU150" t="s">
        <v>11</v>
      </c>
      <c r="BV150">
        <v>630771.97</v>
      </c>
      <c r="BW150">
        <v>11600.03</v>
      </c>
      <c r="BX150">
        <v>1.8390211600556698E-2</v>
      </c>
      <c r="BY150" t="s">
        <v>2332</v>
      </c>
      <c r="BZ150" t="b">
        <v>1</v>
      </c>
      <c r="CA150" t="b">
        <v>0</v>
      </c>
      <c r="CB150" t="b">
        <v>1</v>
      </c>
      <c r="CC150" t="b">
        <v>0</v>
      </c>
      <c r="CD150" t="b">
        <v>0</v>
      </c>
      <c r="CE150" t="b">
        <v>0</v>
      </c>
      <c r="CF150" t="b">
        <v>0</v>
      </c>
      <c r="CG150" t="b">
        <v>0</v>
      </c>
      <c r="CH150" t="b">
        <v>0</v>
      </c>
      <c r="CI150" t="b">
        <v>0</v>
      </c>
      <c r="CJ150" t="b">
        <v>0</v>
      </c>
      <c r="CK150" t="b">
        <v>0</v>
      </c>
      <c r="CL150" t="b">
        <v>0</v>
      </c>
      <c r="CM150" t="b">
        <v>0</v>
      </c>
      <c r="CN150" t="b">
        <v>0</v>
      </c>
      <c r="CO150" t="b">
        <v>0</v>
      </c>
      <c r="CP150" t="b">
        <v>0</v>
      </c>
      <c r="CQ150" t="b">
        <v>0</v>
      </c>
      <c r="CR150" t="b">
        <v>0</v>
      </c>
    </row>
    <row r="151" spans="1:96" x14ac:dyDescent="0.25">
      <c r="A151">
        <v>232</v>
      </c>
      <c r="B151" t="s">
        <v>1945</v>
      </c>
      <c r="C151" t="s">
        <v>1947</v>
      </c>
      <c r="D151" t="s">
        <v>214</v>
      </c>
      <c r="E151" t="s">
        <v>57</v>
      </c>
      <c r="F151" t="s">
        <v>1946</v>
      </c>
      <c r="G151">
        <v>45459</v>
      </c>
      <c r="H151">
        <v>2</v>
      </c>
      <c r="I151" t="s">
        <v>122</v>
      </c>
      <c r="J151" t="s">
        <v>215</v>
      </c>
      <c r="K151">
        <v>16</v>
      </c>
      <c r="L151">
        <v>1220</v>
      </c>
      <c r="M151" t="s">
        <v>219</v>
      </c>
      <c r="N151" t="s">
        <v>2296</v>
      </c>
      <c r="O151">
        <v>3</v>
      </c>
      <c r="P151">
        <v>3</v>
      </c>
      <c r="Q151">
        <v>1</v>
      </c>
      <c r="V151">
        <v>1442615</v>
      </c>
      <c r="W151">
        <v>1239678</v>
      </c>
      <c r="X151">
        <v>99</v>
      </c>
      <c r="Y151">
        <v>7</v>
      </c>
      <c r="Z151">
        <v>404041</v>
      </c>
      <c r="AA151">
        <v>0.92929292929292928</v>
      </c>
      <c r="AB151">
        <v>5</v>
      </c>
      <c r="AC151" t="s">
        <v>2405</v>
      </c>
      <c r="AD151" t="s">
        <v>2406</v>
      </c>
      <c r="AE151">
        <v>3</v>
      </c>
      <c r="AF151" t="s">
        <v>3968</v>
      </c>
      <c r="AG151">
        <v>43878</v>
      </c>
      <c r="AH151">
        <v>43969</v>
      </c>
      <c r="AI151" t="s">
        <v>2289</v>
      </c>
      <c r="AJ151">
        <v>43983</v>
      </c>
      <c r="AK151" t="s">
        <v>3954</v>
      </c>
      <c r="AL151" t="s">
        <v>4048</v>
      </c>
      <c r="AM151">
        <v>44006</v>
      </c>
      <c r="AN151" t="s">
        <v>10</v>
      </c>
      <c r="AO151" t="s">
        <v>1948</v>
      </c>
      <c r="AP151" t="s">
        <v>551</v>
      </c>
      <c r="AQ151" t="s">
        <v>1949</v>
      </c>
      <c r="AR151">
        <v>3</v>
      </c>
      <c r="AS151" t="s">
        <v>4049</v>
      </c>
      <c r="AT151" t="s">
        <v>1950</v>
      </c>
      <c r="AU151" t="s">
        <v>1951</v>
      </c>
      <c r="AV151">
        <v>2</v>
      </c>
      <c r="AW151" t="s">
        <v>2283</v>
      </c>
      <c r="AX151" t="s">
        <v>2284</v>
      </c>
      <c r="AY151" t="s">
        <v>2294</v>
      </c>
      <c r="AZ151" t="s">
        <v>2362</v>
      </c>
      <c r="BC151" t="s">
        <v>10</v>
      </c>
      <c r="BD151">
        <v>30</v>
      </c>
      <c r="BE151" t="s">
        <v>60</v>
      </c>
      <c r="BH151" t="s">
        <v>60</v>
      </c>
      <c r="BK151" t="s">
        <v>10</v>
      </c>
      <c r="BL151">
        <v>360</v>
      </c>
      <c r="BM151">
        <v>60</v>
      </c>
      <c r="BN151" t="s">
        <v>60</v>
      </c>
      <c r="BQ151" t="s">
        <v>61</v>
      </c>
      <c r="BR151">
        <v>45688</v>
      </c>
      <c r="BS151">
        <v>4.515068493150685</v>
      </c>
      <c r="BT151">
        <v>45688</v>
      </c>
      <c r="BU151" t="s">
        <v>11</v>
      </c>
      <c r="BV151">
        <v>325980.90000000002</v>
      </c>
      <c r="BW151">
        <v>-81582.009999999995</v>
      </c>
      <c r="BX151">
        <v>-0.25026622725441888</v>
      </c>
      <c r="BY151" t="s">
        <v>2286</v>
      </c>
      <c r="BZ151" t="b">
        <v>1</v>
      </c>
      <c r="CA151" t="b">
        <v>1</v>
      </c>
      <c r="CB151" t="b">
        <v>0</v>
      </c>
      <c r="CC151" t="b">
        <v>1</v>
      </c>
      <c r="CD151" t="b">
        <v>0</v>
      </c>
      <c r="CE151" t="b">
        <v>0</v>
      </c>
      <c r="CF151" t="b">
        <v>1</v>
      </c>
      <c r="CG151" t="b">
        <v>0</v>
      </c>
      <c r="CH151" t="b">
        <v>0</v>
      </c>
      <c r="CI151" t="b">
        <v>0</v>
      </c>
      <c r="CJ151" t="b">
        <v>0</v>
      </c>
      <c r="CK151" t="b">
        <v>0</v>
      </c>
      <c r="CL151" t="b">
        <v>0</v>
      </c>
      <c r="CM151" t="b">
        <v>0</v>
      </c>
      <c r="CN151" t="b">
        <v>0</v>
      </c>
      <c r="CO151" t="b">
        <v>0</v>
      </c>
      <c r="CP151" t="b">
        <v>0</v>
      </c>
      <c r="CQ151" t="b">
        <v>0</v>
      </c>
      <c r="CR151" t="b">
        <v>0</v>
      </c>
    </row>
    <row r="152" spans="1:96" x14ac:dyDescent="0.25">
      <c r="A152">
        <v>237</v>
      </c>
      <c r="B152" t="s">
        <v>1290</v>
      </c>
      <c r="C152" t="s">
        <v>1292</v>
      </c>
      <c r="D152" t="s">
        <v>271</v>
      </c>
      <c r="E152" t="s">
        <v>57</v>
      </c>
      <c r="F152" t="s">
        <v>1291</v>
      </c>
      <c r="G152">
        <v>60061</v>
      </c>
      <c r="H152" t="s">
        <v>2197</v>
      </c>
      <c r="I152" t="s">
        <v>61</v>
      </c>
      <c r="J152" t="s">
        <v>2197</v>
      </c>
      <c r="K152" t="s">
        <v>2197</v>
      </c>
      <c r="L152">
        <v>1390</v>
      </c>
      <c r="M152" t="s">
        <v>639</v>
      </c>
      <c r="N152" t="s">
        <v>61</v>
      </c>
      <c r="O152">
        <v>2</v>
      </c>
      <c r="P152">
        <v>2</v>
      </c>
      <c r="Q152">
        <v>0.75</v>
      </c>
      <c r="V152">
        <v>1295915</v>
      </c>
      <c r="W152">
        <v>1306987</v>
      </c>
      <c r="X152">
        <v>102</v>
      </c>
      <c r="Y152">
        <v>23</v>
      </c>
      <c r="Z152">
        <v>557806</v>
      </c>
      <c r="AA152">
        <v>0.77450980392156865</v>
      </c>
      <c r="AB152">
        <v>2</v>
      </c>
      <c r="AC152" t="s">
        <v>2407</v>
      </c>
      <c r="AD152" t="s">
        <v>2501</v>
      </c>
      <c r="AE152">
        <v>2</v>
      </c>
      <c r="AF152" t="s">
        <v>2391</v>
      </c>
      <c r="AG152" t="s">
        <v>2213</v>
      </c>
      <c r="AI152" t="s">
        <v>2502</v>
      </c>
      <c r="AL152" t="s">
        <v>2503</v>
      </c>
      <c r="AN152" t="s">
        <v>10</v>
      </c>
      <c r="AO152" t="s">
        <v>1293</v>
      </c>
      <c r="AP152" t="s">
        <v>1294</v>
      </c>
      <c r="AQ152" t="s">
        <v>1295</v>
      </c>
      <c r="AR152" t="s">
        <v>61</v>
      </c>
      <c r="AV152">
        <v>0</v>
      </c>
      <c r="BE152" t="s">
        <v>60</v>
      </c>
      <c r="BH152" t="s">
        <v>60</v>
      </c>
      <c r="BN152" t="s">
        <v>60</v>
      </c>
      <c r="BQ152" t="s">
        <v>61</v>
      </c>
      <c r="BR152">
        <v>45322</v>
      </c>
      <c r="BS152">
        <v>3.5123287671232877</v>
      </c>
      <c r="BT152">
        <v>45322</v>
      </c>
      <c r="BU152" t="s">
        <v>11</v>
      </c>
      <c r="BV152" t="s">
        <v>60</v>
      </c>
      <c r="BW152" t="s">
        <v>60</v>
      </c>
      <c r="BX152" t="e">
        <v>#VALUE!</v>
      </c>
      <c r="BY152" t="s">
        <v>2197</v>
      </c>
      <c r="BZ152" t="b">
        <v>1</v>
      </c>
      <c r="CA152" t="b">
        <v>1</v>
      </c>
      <c r="CB152" t="b">
        <v>0</v>
      </c>
      <c r="CC152" t="b">
        <v>1</v>
      </c>
      <c r="CD152" t="b">
        <v>0</v>
      </c>
      <c r="CE152" t="b">
        <v>0</v>
      </c>
      <c r="CF152" t="b">
        <v>0</v>
      </c>
      <c r="CG152" t="b">
        <v>0</v>
      </c>
      <c r="CH152" t="b">
        <v>0</v>
      </c>
      <c r="CI152" t="b">
        <v>1</v>
      </c>
      <c r="CJ152" t="b">
        <v>0</v>
      </c>
      <c r="CK152" t="b">
        <v>0</v>
      </c>
      <c r="CL152" t="b">
        <v>0</v>
      </c>
      <c r="CM152" t="b">
        <v>0</v>
      </c>
      <c r="CN152" t="b">
        <v>0</v>
      </c>
      <c r="CO152" t="b">
        <v>0</v>
      </c>
      <c r="CP152" t="b">
        <v>0</v>
      </c>
      <c r="CQ152" t="b">
        <v>0</v>
      </c>
      <c r="CR152" t="b">
        <v>0</v>
      </c>
    </row>
    <row r="153" spans="1:96" x14ac:dyDescent="0.25">
      <c r="A153">
        <v>234</v>
      </c>
      <c r="B153" t="s">
        <v>1659</v>
      </c>
      <c r="C153" t="s">
        <v>795</v>
      </c>
      <c r="D153" t="s">
        <v>271</v>
      </c>
      <c r="E153" t="s">
        <v>57</v>
      </c>
      <c r="F153" t="s">
        <v>1660</v>
      </c>
      <c r="G153">
        <v>60504</v>
      </c>
      <c r="H153">
        <v>2</v>
      </c>
      <c r="I153" t="s">
        <v>122</v>
      </c>
      <c r="J153" t="s">
        <v>272</v>
      </c>
      <c r="K153">
        <v>12</v>
      </c>
      <c r="L153">
        <v>1686</v>
      </c>
      <c r="M153" t="s">
        <v>639</v>
      </c>
      <c r="N153" t="s">
        <v>2296</v>
      </c>
      <c r="O153">
        <v>3</v>
      </c>
      <c r="P153">
        <v>2</v>
      </c>
      <c r="Q153">
        <v>0.83333333333333348</v>
      </c>
      <c r="V153">
        <v>1404987</v>
      </c>
      <c r="W153">
        <v>1562991</v>
      </c>
      <c r="X153">
        <v>150</v>
      </c>
      <c r="Y153">
        <v>25</v>
      </c>
      <c r="Z153">
        <v>589495</v>
      </c>
      <c r="AA153">
        <v>0.83333333333333337</v>
      </c>
      <c r="AB153">
        <v>4</v>
      </c>
      <c r="AC153" t="s">
        <v>2389</v>
      </c>
      <c r="AD153" t="s">
        <v>2423</v>
      </c>
      <c r="AE153">
        <v>2</v>
      </c>
      <c r="AF153" t="s">
        <v>2391</v>
      </c>
      <c r="AG153">
        <v>43892</v>
      </c>
      <c r="AI153" t="s">
        <v>2424</v>
      </c>
      <c r="AJ153">
        <v>44005</v>
      </c>
      <c r="AK153" t="s">
        <v>4033</v>
      </c>
      <c r="AL153" t="s">
        <v>4050</v>
      </c>
      <c r="AM153">
        <v>44032</v>
      </c>
      <c r="AN153" t="s">
        <v>10</v>
      </c>
      <c r="AO153" t="s">
        <v>1661</v>
      </c>
      <c r="AP153" t="s">
        <v>140</v>
      </c>
      <c r="AQ153">
        <v>3</v>
      </c>
      <c r="AR153">
        <v>3</v>
      </c>
      <c r="AS153" t="s">
        <v>2425</v>
      </c>
      <c r="AT153" t="s">
        <v>176</v>
      </c>
      <c r="AU153" t="s">
        <v>1662</v>
      </c>
      <c r="AV153">
        <v>2</v>
      </c>
      <c r="AW153" t="s">
        <v>2283</v>
      </c>
      <c r="AX153" t="s">
        <v>2284</v>
      </c>
      <c r="AY153" t="s">
        <v>2294</v>
      </c>
      <c r="AZ153" t="s">
        <v>2294</v>
      </c>
      <c r="BC153" t="s">
        <v>10</v>
      </c>
      <c r="BD153">
        <v>180</v>
      </c>
      <c r="BE153" t="s">
        <v>60</v>
      </c>
      <c r="BF153" t="s">
        <v>11</v>
      </c>
      <c r="BG153" t="s">
        <v>2213</v>
      </c>
      <c r="BH153" t="s">
        <v>60</v>
      </c>
      <c r="BJ153" t="s">
        <v>2426</v>
      </c>
      <c r="BK153" t="s">
        <v>10</v>
      </c>
      <c r="BL153">
        <v>270</v>
      </c>
      <c r="BM153">
        <v>10</v>
      </c>
      <c r="BN153" t="s">
        <v>60</v>
      </c>
      <c r="BO153">
        <v>43749</v>
      </c>
      <c r="BP153">
        <v>90</v>
      </c>
      <c r="BQ153">
        <v>43842</v>
      </c>
      <c r="BR153">
        <v>44957</v>
      </c>
      <c r="BS153">
        <v>2.5123287671232877</v>
      </c>
      <c r="BT153">
        <v>44957</v>
      </c>
      <c r="BU153" t="s">
        <v>11</v>
      </c>
      <c r="BV153">
        <v>321982.11</v>
      </c>
      <c r="BW153">
        <v>-94848.15</v>
      </c>
      <c r="BX153">
        <v>-0.29457583839052426</v>
      </c>
      <c r="BY153" t="s">
        <v>2332</v>
      </c>
      <c r="BZ153" t="b">
        <v>1</v>
      </c>
      <c r="CA153" t="b">
        <v>1</v>
      </c>
      <c r="CB153" t="b">
        <v>0</v>
      </c>
      <c r="CC153" t="b">
        <v>1</v>
      </c>
      <c r="CD153" t="b">
        <v>0</v>
      </c>
      <c r="CE153" t="b">
        <v>0</v>
      </c>
      <c r="CF153" t="b">
        <v>0</v>
      </c>
      <c r="CG153" t="b">
        <v>0</v>
      </c>
      <c r="CH153" t="b">
        <v>0</v>
      </c>
      <c r="CI153" t="b">
        <v>0</v>
      </c>
      <c r="CJ153" t="b">
        <v>0</v>
      </c>
      <c r="CK153" t="b">
        <v>0</v>
      </c>
      <c r="CL153" t="b">
        <v>0</v>
      </c>
      <c r="CM153" t="b">
        <v>0</v>
      </c>
      <c r="CN153" t="b">
        <v>0</v>
      </c>
      <c r="CO153" t="b">
        <v>0</v>
      </c>
      <c r="CP153" t="b">
        <v>0</v>
      </c>
      <c r="CQ153" t="b">
        <v>0</v>
      </c>
      <c r="CR153" t="b">
        <v>0</v>
      </c>
    </row>
    <row r="154" spans="1:96" x14ac:dyDescent="0.25">
      <c r="A154">
        <v>235</v>
      </c>
      <c r="B154" t="s">
        <v>1800</v>
      </c>
      <c r="C154" t="s">
        <v>1355</v>
      </c>
      <c r="D154" t="s">
        <v>144</v>
      </c>
      <c r="E154" t="s">
        <v>57</v>
      </c>
      <c r="F154" t="s">
        <v>1801</v>
      </c>
      <c r="G154">
        <v>15241</v>
      </c>
      <c r="H154">
        <v>2</v>
      </c>
      <c r="I154" t="s">
        <v>122</v>
      </c>
      <c r="J154" t="s">
        <v>226</v>
      </c>
      <c r="K154">
        <v>11</v>
      </c>
      <c r="L154">
        <v>1915</v>
      </c>
      <c r="M154" t="s">
        <v>98</v>
      </c>
      <c r="N154" t="s">
        <v>2311</v>
      </c>
      <c r="O154">
        <v>2</v>
      </c>
      <c r="P154">
        <v>3</v>
      </c>
      <c r="Q154">
        <v>0.91666666666666652</v>
      </c>
      <c r="V154">
        <v>1128403</v>
      </c>
      <c r="W154">
        <v>1118268</v>
      </c>
      <c r="X154">
        <v>134</v>
      </c>
      <c r="Y154">
        <v>4</v>
      </c>
      <c r="Z154">
        <v>184995</v>
      </c>
      <c r="AA154">
        <v>0.97014925373134331</v>
      </c>
      <c r="AB154">
        <v>4</v>
      </c>
      <c r="AC154" t="s">
        <v>2622</v>
      </c>
      <c r="AD154" t="s">
        <v>2623</v>
      </c>
      <c r="AE154">
        <v>1</v>
      </c>
      <c r="AF154" t="s">
        <v>2567</v>
      </c>
      <c r="AG154">
        <v>43873</v>
      </c>
      <c r="AI154" t="s">
        <v>2624</v>
      </c>
      <c r="AL154" t="s">
        <v>2625</v>
      </c>
      <c r="AN154" t="s">
        <v>10</v>
      </c>
      <c r="AO154" t="s">
        <v>1802</v>
      </c>
      <c r="AP154" t="s">
        <v>305</v>
      </c>
      <c r="AQ154" t="s">
        <v>352</v>
      </c>
      <c r="AR154">
        <v>2</v>
      </c>
      <c r="AS154" t="s">
        <v>1803</v>
      </c>
      <c r="AT154" t="s">
        <v>78</v>
      </c>
      <c r="AU154" t="s">
        <v>1804</v>
      </c>
      <c r="AV154">
        <v>3</v>
      </c>
      <c r="AZ154" t="s">
        <v>2362</v>
      </c>
      <c r="BC154" t="s">
        <v>11</v>
      </c>
      <c r="BE154" t="s">
        <v>60</v>
      </c>
      <c r="BH154" t="s">
        <v>60</v>
      </c>
      <c r="BK154" t="s">
        <v>10</v>
      </c>
      <c r="BN154" t="s">
        <v>60</v>
      </c>
      <c r="BQ154" t="s">
        <v>61</v>
      </c>
      <c r="BR154">
        <v>45199</v>
      </c>
      <c r="BS154">
        <v>3.1753424657534248</v>
      </c>
      <c r="BT154">
        <v>45199</v>
      </c>
      <c r="BU154" t="s">
        <v>11</v>
      </c>
      <c r="BV154">
        <v>654617.12</v>
      </c>
      <c r="BW154">
        <v>63515.55</v>
      </c>
      <c r="BX154">
        <v>9.7027022452452816E-2</v>
      </c>
      <c r="BY154" t="s">
        <v>2332</v>
      </c>
      <c r="BZ154" t="b">
        <v>1</v>
      </c>
      <c r="CA154" t="b">
        <v>0</v>
      </c>
      <c r="CB154" t="b">
        <v>0</v>
      </c>
      <c r="CC154" t="b">
        <v>1</v>
      </c>
      <c r="CD154" t="b">
        <v>0</v>
      </c>
      <c r="CE154" t="b">
        <v>0</v>
      </c>
      <c r="CF154" t="b">
        <v>1</v>
      </c>
      <c r="CG154" t="b">
        <v>0</v>
      </c>
      <c r="CH154" t="b">
        <v>0</v>
      </c>
      <c r="CI154" t="b">
        <v>0</v>
      </c>
      <c r="CJ154" t="b">
        <v>0</v>
      </c>
      <c r="CK154" t="b">
        <v>0</v>
      </c>
      <c r="CL154" t="b">
        <v>0</v>
      </c>
      <c r="CM154" t="b">
        <v>0</v>
      </c>
      <c r="CN154" t="b">
        <v>0</v>
      </c>
      <c r="CO154" t="b">
        <v>0</v>
      </c>
      <c r="CP154" t="b">
        <v>0</v>
      </c>
      <c r="CQ154" t="b">
        <v>0</v>
      </c>
      <c r="CR154" t="b">
        <v>0</v>
      </c>
    </row>
    <row r="155" spans="1:96" x14ac:dyDescent="0.25">
      <c r="A155">
        <v>236</v>
      </c>
      <c r="B155" t="s">
        <v>1728</v>
      </c>
      <c r="C155" t="s">
        <v>1730</v>
      </c>
      <c r="D155" t="s">
        <v>56</v>
      </c>
      <c r="E155" t="s">
        <v>57</v>
      </c>
      <c r="F155" t="s">
        <v>1729</v>
      </c>
      <c r="G155">
        <v>11530</v>
      </c>
      <c r="H155">
        <v>1</v>
      </c>
      <c r="I155" t="s">
        <v>4027</v>
      </c>
      <c r="J155" t="s">
        <v>58</v>
      </c>
      <c r="K155">
        <v>8</v>
      </c>
      <c r="L155">
        <v>1505</v>
      </c>
      <c r="M155" t="s">
        <v>98</v>
      </c>
      <c r="N155" t="s">
        <v>2311</v>
      </c>
      <c r="O155">
        <v>2</v>
      </c>
      <c r="P155">
        <v>3</v>
      </c>
      <c r="Q155">
        <v>0.91666666666666652</v>
      </c>
      <c r="V155">
        <v>2366692</v>
      </c>
      <c r="W155">
        <v>2021579</v>
      </c>
      <c r="X155">
        <v>261</v>
      </c>
      <c r="Y155" t="s">
        <v>61</v>
      </c>
      <c r="Z155">
        <v>149808</v>
      </c>
      <c r="AA155" t="e">
        <v>#VALUE!</v>
      </c>
      <c r="AB155">
        <v>11</v>
      </c>
      <c r="AC155" t="s">
        <v>61</v>
      </c>
      <c r="AD155" t="s">
        <v>61</v>
      </c>
      <c r="AF155" t="s">
        <v>61</v>
      </c>
      <c r="AG155" t="s">
        <v>60</v>
      </c>
      <c r="AI155" t="s">
        <v>2289</v>
      </c>
      <c r="AL155" t="s">
        <v>2303</v>
      </c>
      <c r="AN155" t="s">
        <v>11</v>
      </c>
      <c r="AO155" t="s">
        <v>92</v>
      </c>
      <c r="AP155" t="s">
        <v>61</v>
      </c>
      <c r="AQ155" t="s">
        <v>61</v>
      </c>
      <c r="AR155" t="s">
        <v>61</v>
      </c>
      <c r="AV155">
        <v>11</v>
      </c>
      <c r="BE155" t="s">
        <v>60</v>
      </c>
      <c r="BH155" t="s">
        <v>60</v>
      </c>
      <c r="BN155" t="s">
        <v>60</v>
      </c>
      <c r="BQ155" t="s">
        <v>61</v>
      </c>
      <c r="BR155">
        <v>44985</v>
      </c>
      <c r="BS155">
        <v>2.5890410958904111</v>
      </c>
      <c r="BT155">
        <v>44985</v>
      </c>
      <c r="BU155" t="s">
        <v>11</v>
      </c>
      <c r="BV155">
        <v>655282.9</v>
      </c>
      <c r="BW155">
        <v>-127143.38</v>
      </c>
      <c r="BX155">
        <v>-0.1940282281133843</v>
      </c>
      <c r="BY155" t="s">
        <v>2332</v>
      </c>
      <c r="BZ155" t="b">
        <v>0</v>
      </c>
      <c r="CA155" t="b">
        <v>0</v>
      </c>
      <c r="CB155" t="b">
        <v>0</v>
      </c>
      <c r="CC155" t="b">
        <v>0</v>
      </c>
      <c r="CD155" t="b">
        <v>0</v>
      </c>
      <c r="CE155" t="b">
        <v>0</v>
      </c>
      <c r="CF155" t="b">
        <v>0</v>
      </c>
      <c r="CG155" t="b">
        <v>0</v>
      </c>
      <c r="CH155" t="b">
        <v>0</v>
      </c>
      <c r="CI155" t="b">
        <v>0</v>
      </c>
      <c r="CJ155" t="b">
        <v>0</v>
      </c>
      <c r="CK155" t="b">
        <v>0</v>
      </c>
      <c r="CL155" t="b">
        <v>0</v>
      </c>
      <c r="CM155" t="b">
        <v>0</v>
      </c>
      <c r="CN155" t="b">
        <v>0</v>
      </c>
      <c r="CO155" t="b">
        <v>0</v>
      </c>
      <c r="CP155" t="b">
        <v>0</v>
      </c>
      <c r="CQ155" t="b">
        <v>0</v>
      </c>
      <c r="CR155" t="b">
        <v>0</v>
      </c>
    </row>
    <row r="156" spans="1:96" x14ac:dyDescent="0.25">
      <c r="A156">
        <v>278</v>
      </c>
      <c r="B156" t="s">
        <v>2152</v>
      </c>
      <c r="C156" t="s">
        <v>1831</v>
      </c>
      <c r="D156" t="s">
        <v>828</v>
      </c>
      <c r="E156" t="s">
        <v>57</v>
      </c>
      <c r="F156" t="s">
        <v>2153</v>
      </c>
      <c r="G156">
        <v>80909</v>
      </c>
      <c r="H156" t="s">
        <v>2197</v>
      </c>
      <c r="I156" t="s">
        <v>61</v>
      </c>
      <c r="J156" t="s">
        <v>2197</v>
      </c>
      <c r="K156" t="s">
        <v>2197</v>
      </c>
      <c r="L156">
        <v>1574</v>
      </c>
      <c r="M156" t="s">
        <v>717</v>
      </c>
      <c r="N156" t="s">
        <v>61</v>
      </c>
      <c r="O156">
        <v>2</v>
      </c>
      <c r="P156">
        <v>2</v>
      </c>
      <c r="Q156">
        <v>0.75</v>
      </c>
      <c r="V156">
        <v>451995</v>
      </c>
      <c r="W156" t="s">
        <v>61</v>
      </c>
      <c r="X156">
        <v>121</v>
      </c>
      <c r="Y156">
        <v>25</v>
      </c>
      <c r="Z156" t="s">
        <v>61</v>
      </c>
      <c r="AA156">
        <v>0.79338842975206614</v>
      </c>
      <c r="AB156">
        <v>4</v>
      </c>
      <c r="AC156" t="s">
        <v>2994</v>
      </c>
      <c r="AD156" t="s">
        <v>2995</v>
      </c>
      <c r="AE156">
        <v>1</v>
      </c>
      <c r="AF156">
        <v>1</v>
      </c>
      <c r="AG156" t="s">
        <v>2213</v>
      </c>
      <c r="AI156" t="s">
        <v>2341</v>
      </c>
      <c r="AL156" t="s">
        <v>2996</v>
      </c>
      <c r="AN156" t="s">
        <v>10</v>
      </c>
      <c r="AO156" t="s">
        <v>2154</v>
      </c>
      <c r="AP156" t="s">
        <v>1206</v>
      </c>
      <c r="AQ156" t="s">
        <v>61</v>
      </c>
      <c r="AS156" t="s">
        <v>2155</v>
      </c>
      <c r="AT156" t="s">
        <v>2156</v>
      </c>
      <c r="AU156" t="s">
        <v>2157</v>
      </c>
      <c r="AV156">
        <v>3</v>
      </c>
      <c r="AW156" t="s">
        <v>2997</v>
      </c>
      <c r="AX156" t="s">
        <v>2500</v>
      </c>
      <c r="BC156" t="s">
        <v>10</v>
      </c>
      <c r="BE156" t="s">
        <v>60</v>
      </c>
      <c r="BH156" t="s">
        <v>60</v>
      </c>
      <c r="BK156" t="s">
        <v>10</v>
      </c>
      <c r="BN156" t="s">
        <v>60</v>
      </c>
      <c r="BQ156">
        <v>43767</v>
      </c>
      <c r="BR156">
        <v>43766</v>
      </c>
      <c r="BS156">
        <v>-0.75068493150684934</v>
      </c>
      <c r="BT156">
        <v>43766</v>
      </c>
      <c r="BU156" t="s">
        <v>11</v>
      </c>
      <c r="BV156" t="s">
        <v>60</v>
      </c>
      <c r="BW156" t="s">
        <v>60</v>
      </c>
      <c r="BX156" t="e">
        <v>#VALUE!</v>
      </c>
      <c r="BY156" t="s">
        <v>2197</v>
      </c>
      <c r="BZ156" t="b">
        <v>0</v>
      </c>
      <c r="CA156" t="b">
        <v>0</v>
      </c>
      <c r="CB156" t="b">
        <v>0</v>
      </c>
      <c r="CC156" t="b">
        <v>0</v>
      </c>
      <c r="CD156" t="b">
        <v>0</v>
      </c>
      <c r="CE156" t="b">
        <v>0</v>
      </c>
      <c r="CF156" t="b">
        <v>0</v>
      </c>
      <c r="CG156" t="b">
        <v>0</v>
      </c>
      <c r="CH156" t="b">
        <v>0</v>
      </c>
      <c r="CI156" t="b">
        <v>0</v>
      </c>
      <c r="CJ156" t="b">
        <v>0</v>
      </c>
      <c r="CK156" t="b">
        <v>0</v>
      </c>
      <c r="CL156" t="b">
        <v>0</v>
      </c>
      <c r="CM156" t="b">
        <v>0</v>
      </c>
      <c r="CN156" t="b">
        <v>0</v>
      </c>
      <c r="CO156" t="b">
        <v>0</v>
      </c>
      <c r="CP156" t="b">
        <v>0</v>
      </c>
      <c r="CQ156" t="b">
        <v>0</v>
      </c>
      <c r="CR156" t="b">
        <v>0</v>
      </c>
    </row>
    <row r="157" spans="1:96" x14ac:dyDescent="0.25">
      <c r="A157">
        <v>241</v>
      </c>
      <c r="B157" t="s">
        <v>1378</v>
      </c>
      <c r="C157" t="s">
        <v>1380</v>
      </c>
      <c r="D157" t="s">
        <v>271</v>
      </c>
      <c r="E157" t="s">
        <v>57</v>
      </c>
      <c r="F157" t="s">
        <v>1379</v>
      </c>
      <c r="G157">
        <v>60173</v>
      </c>
      <c r="H157">
        <v>2</v>
      </c>
      <c r="I157" t="s">
        <v>122</v>
      </c>
      <c r="J157" t="s">
        <v>272</v>
      </c>
      <c r="K157">
        <v>12</v>
      </c>
      <c r="L157">
        <v>1530</v>
      </c>
      <c r="M157" t="s">
        <v>98</v>
      </c>
      <c r="N157" t="s">
        <v>2311</v>
      </c>
      <c r="O157">
        <v>2</v>
      </c>
      <c r="P157">
        <v>3</v>
      </c>
      <c r="Q157">
        <v>0.91666666666666652</v>
      </c>
      <c r="V157">
        <v>2150557</v>
      </c>
      <c r="W157">
        <v>2530619</v>
      </c>
      <c r="X157">
        <v>228</v>
      </c>
      <c r="Y157" t="s">
        <v>61</v>
      </c>
      <c r="Z157">
        <v>119682</v>
      </c>
      <c r="AA157" t="e">
        <v>#VALUE!</v>
      </c>
      <c r="AB157">
        <v>6</v>
      </c>
      <c r="AC157" t="s">
        <v>61</v>
      </c>
      <c r="AD157" t="s">
        <v>3798</v>
      </c>
      <c r="AF157" t="s">
        <v>61</v>
      </c>
      <c r="AG157" t="s">
        <v>60</v>
      </c>
      <c r="AI157" t="s">
        <v>2289</v>
      </c>
      <c r="AL157" t="s">
        <v>2303</v>
      </c>
      <c r="AN157" t="s">
        <v>11</v>
      </c>
      <c r="AO157" t="s">
        <v>92</v>
      </c>
      <c r="AP157" t="s">
        <v>61</v>
      </c>
      <c r="AQ157" t="s">
        <v>61</v>
      </c>
      <c r="AR157" t="s">
        <v>61</v>
      </c>
      <c r="AV157">
        <v>6</v>
      </c>
      <c r="BE157" t="s">
        <v>60</v>
      </c>
      <c r="BH157" t="s">
        <v>60</v>
      </c>
      <c r="BN157" t="s">
        <v>60</v>
      </c>
      <c r="BQ157" t="s">
        <v>61</v>
      </c>
      <c r="BR157">
        <v>44592</v>
      </c>
      <c r="BS157">
        <v>1.5123287671232877</v>
      </c>
      <c r="BT157">
        <v>44592</v>
      </c>
      <c r="BU157" t="s">
        <v>11</v>
      </c>
      <c r="BV157">
        <v>614490.79</v>
      </c>
      <c r="BW157">
        <v>-97379.83</v>
      </c>
      <c r="BX157">
        <v>-0.15847239956192019</v>
      </c>
      <c r="BY157" t="s">
        <v>2332</v>
      </c>
      <c r="BZ157" t="b">
        <v>1</v>
      </c>
      <c r="CA157" t="b">
        <v>1</v>
      </c>
      <c r="CB157" t="b">
        <v>1</v>
      </c>
      <c r="CC157" t="b">
        <v>1</v>
      </c>
      <c r="CD157" t="b">
        <v>1</v>
      </c>
      <c r="CE157" t="b">
        <v>0</v>
      </c>
      <c r="CF157" t="b">
        <v>0</v>
      </c>
      <c r="CG157" t="b">
        <v>0</v>
      </c>
      <c r="CH157" t="b">
        <v>0</v>
      </c>
      <c r="CI157" t="b">
        <v>0</v>
      </c>
      <c r="CJ157" t="b">
        <v>0</v>
      </c>
      <c r="CK157" t="b">
        <v>0</v>
      </c>
      <c r="CL157" t="b">
        <v>0</v>
      </c>
      <c r="CM157" t="b">
        <v>0</v>
      </c>
      <c r="CN157" t="b">
        <v>0</v>
      </c>
      <c r="CO157" t="b">
        <v>0</v>
      </c>
      <c r="CP157" t="b">
        <v>0</v>
      </c>
      <c r="CQ157" t="b">
        <v>0</v>
      </c>
      <c r="CR157" t="b">
        <v>0</v>
      </c>
    </row>
    <row r="158" spans="1:96" x14ac:dyDescent="0.25">
      <c r="A158">
        <v>243</v>
      </c>
      <c r="B158" t="s">
        <v>1507</v>
      </c>
      <c r="C158" t="s">
        <v>1509</v>
      </c>
      <c r="D158" t="s">
        <v>56</v>
      </c>
      <c r="E158" t="s">
        <v>57</v>
      </c>
      <c r="F158" t="s">
        <v>1508</v>
      </c>
      <c r="G158">
        <v>10598</v>
      </c>
      <c r="H158">
        <v>1</v>
      </c>
      <c r="I158" t="s">
        <v>4027</v>
      </c>
      <c r="J158" t="s">
        <v>279</v>
      </c>
      <c r="K158">
        <v>15</v>
      </c>
      <c r="L158">
        <v>1700</v>
      </c>
      <c r="M158" t="s">
        <v>219</v>
      </c>
      <c r="N158" t="s">
        <v>2296</v>
      </c>
      <c r="O158">
        <v>3</v>
      </c>
      <c r="P158">
        <v>2</v>
      </c>
      <c r="Q158">
        <v>0.83333333333333348</v>
      </c>
      <c r="V158">
        <v>545060</v>
      </c>
      <c r="W158">
        <v>655572</v>
      </c>
      <c r="X158">
        <v>62</v>
      </c>
      <c r="Y158">
        <v>8</v>
      </c>
      <c r="Z158">
        <v>57817</v>
      </c>
      <c r="AA158">
        <v>0.87096774193548387</v>
      </c>
      <c r="AB158">
        <v>3</v>
      </c>
      <c r="AC158" t="s">
        <v>2380</v>
      </c>
      <c r="AD158" t="s">
        <v>2626</v>
      </c>
      <c r="AE158">
        <v>1</v>
      </c>
      <c r="AF158" t="s">
        <v>2567</v>
      </c>
      <c r="AG158">
        <v>43885</v>
      </c>
      <c r="AI158" t="s">
        <v>2627</v>
      </c>
      <c r="AJ158">
        <v>44033</v>
      </c>
      <c r="AK158" t="s">
        <v>4028</v>
      </c>
      <c r="AL158" t="s">
        <v>4051</v>
      </c>
      <c r="AN158" t="s">
        <v>10</v>
      </c>
      <c r="AO158" t="s">
        <v>2628</v>
      </c>
      <c r="AP158">
        <v>27</v>
      </c>
      <c r="AQ158">
        <v>24.22</v>
      </c>
      <c r="AR158">
        <v>2</v>
      </c>
      <c r="AS158" t="s">
        <v>2629</v>
      </c>
      <c r="AT158" t="s">
        <v>78</v>
      </c>
      <c r="AU158" t="s">
        <v>2630</v>
      </c>
      <c r="AV158">
        <v>2</v>
      </c>
      <c r="AW158" t="s">
        <v>2293</v>
      </c>
      <c r="AX158" t="s">
        <v>2301</v>
      </c>
      <c r="AZ158" t="s">
        <v>24</v>
      </c>
      <c r="BC158" t="s">
        <v>10</v>
      </c>
      <c r="BD158">
        <v>180</v>
      </c>
      <c r="BE158" t="s">
        <v>60</v>
      </c>
      <c r="BH158" t="s">
        <v>60</v>
      </c>
      <c r="BK158" t="s">
        <v>10</v>
      </c>
      <c r="BN158" t="s">
        <v>60</v>
      </c>
      <c r="BQ158" t="s">
        <v>61</v>
      </c>
      <c r="BR158">
        <v>44651</v>
      </c>
      <c r="BS158">
        <v>1.6739726027397259</v>
      </c>
      <c r="BT158">
        <v>44651</v>
      </c>
      <c r="BU158" t="s">
        <v>11</v>
      </c>
      <c r="BV158">
        <v>362856.28</v>
      </c>
      <c r="BW158">
        <v>-90926.04</v>
      </c>
      <c r="BX158">
        <v>-0.25058417068046884</v>
      </c>
      <c r="BY158" t="s">
        <v>2332</v>
      </c>
      <c r="BZ158" t="b">
        <v>1</v>
      </c>
      <c r="CA158" t="b">
        <v>0</v>
      </c>
      <c r="CB158" t="b">
        <v>0</v>
      </c>
      <c r="CC158" t="b">
        <v>1</v>
      </c>
      <c r="CD158" t="b">
        <v>0</v>
      </c>
      <c r="CE158" t="b">
        <v>0</v>
      </c>
      <c r="CF158" t="b">
        <v>1</v>
      </c>
      <c r="CG158" t="b">
        <v>0</v>
      </c>
      <c r="CH158" t="b">
        <v>0</v>
      </c>
      <c r="CI158" t="b">
        <v>0</v>
      </c>
      <c r="CJ158" t="b">
        <v>0</v>
      </c>
      <c r="CK158" t="b">
        <v>0</v>
      </c>
      <c r="CL158" t="b">
        <v>0</v>
      </c>
      <c r="CM158" t="b">
        <v>0</v>
      </c>
      <c r="CN158" t="b">
        <v>1</v>
      </c>
      <c r="CO158" t="b">
        <v>0</v>
      </c>
      <c r="CP158" t="b">
        <v>0</v>
      </c>
      <c r="CQ158" t="b">
        <v>0</v>
      </c>
      <c r="CR158" t="b">
        <v>0</v>
      </c>
    </row>
    <row r="159" spans="1:96" x14ac:dyDescent="0.25">
      <c r="A159">
        <v>245</v>
      </c>
      <c r="B159" t="s">
        <v>1819</v>
      </c>
      <c r="C159" t="s">
        <v>1524</v>
      </c>
      <c r="D159" t="s">
        <v>409</v>
      </c>
      <c r="E159" t="s">
        <v>113</v>
      </c>
      <c r="F159" t="s">
        <v>1820</v>
      </c>
      <c r="G159">
        <v>27577</v>
      </c>
      <c r="H159">
        <v>2</v>
      </c>
      <c r="I159" t="s">
        <v>122</v>
      </c>
      <c r="J159" t="s">
        <v>250</v>
      </c>
      <c r="K159">
        <v>6</v>
      </c>
      <c r="L159">
        <v>1998</v>
      </c>
      <c r="M159" t="s">
        <v>98</v>
      </c>
      <c r="N159" t="s">
        <v>1988</v>
      </c>
      <c r="O159">
        <v>1</v>
      </c>
      <c r="P159">
        <v>2</v>
      </c>
      <c r="Q159">
        <v>0.5</v>
      </c>
      <c r="V159">
        <v>438851</v>
      </c>
      <c r="W159">
        <v>433150</v>
      </c>
      <c r="X159">
        <v>78</v>
      </c>
      <c r="Y159">
        <v>5</v>
      </c>
      <c r="Z159">
        <v>13786</v>
      </c>
      <c r="AA159">
        <v>0.9358974358974359</v>
      </c>
      <c r="AB159">
        <v>0</v>
      </c>
      <c r="AC159" t="s">
        <v>2959</v>
      </c>
      <c r="AD159" t="s">
        <v>61</v>
      </c>
      <c r="AE159">
        <v>0</v>
      </c>
      <c r="AG159">
        <v>43875</v>
      </c>
      <c r="AI159" t="s">
        <v>3540</v>
      </c>
      <c r="AN159" t="s">
        <v>10</v>
      </c>
      <c r="AO159" t="s">
        <v>1821</v>
      </c>
      <c r="AP159" t="s">
        <v>146</v>
      </c>
      <c r="AQ159" t="s">
        <v>418</v>
      </c>
      <c r="AR159" t="s">
        <v>2213</v>
      </c>
      <c r="AS159" t="s">
        <v>3541</v>
      </c>
      <c r="AT159" t="s">
        <v>2320</v>
      </c>
      <c r="AU159" t="s">
        <v>3542</v>
      </c>
      <c r="AV159">
        <v>0</v>
      </c>
      <c r="AZ159" t="s">
        <v>4</v>
      </c>
      <c r="BC159" t="s">
        <v>11</v>
      </c>
      <c r="BE159" t="s">
        <v>60</v>
      </c>
      <c r="BH159" t="s">
        <v>60</v>
      </c>
      <c r="BK159" t="s">
        <v>10</v>
      </c>
      <c r="BL159">
        <v>360</v>
      </c>
      <c r="BM159">
        <v>60</v>
      </c>
      <c r="BN159" t="s">
        <v>60</v>
      </c>
      <c r="BP159">
        <v>90</v>
      </c>
      <c r="BQ159" t="s">
        <v>61</v>
      </c>
      <c r="BR159">
        <v>45322</v>
      </c>
      <c r="BS159">
        <v>3.5123287671232877</v>
      </c>
      <c r="BT159">
        <v>45322</v>
      </c>
      <c r="BU159" t="s">
        <v>11</v>
      </c>
      <c r="BV159">
        <v>546660.03</v>
      </c>
      <c r="BW159">
        <v>2138.5300000000002</v>
      </c>
      <c r="BX159">
        <v>3.9119926144957039E-3</v>
      </c>
      <c r="BY159" t="s">
        <v>2332</v>
      </c>
      <c r="BZ159" t="b">
        <v>0</v>
      </c>
      <c r="CA159" t="b">
        <v>0</v>
      </c>
      <c r="CB159" t="b">
        <v>0</v>
      </c>
      <c r="CC159" t="b">
        <v>0</v>
      </c>
      <c r="CD159" t="b">
        <v>0</v>
      </c>
      <c r="CE159" t="b">
        <v>0</v>
      </c>
      <c r="CF159" t="b">
        <v>0</v>
      </c>
      <c r="CG159" t="b">
        <v>0</v>
      </c>
      <c r="CH159" t="b">
        <v>0</v>
      </c>
      <c r="CI159" t="b">
        <v>0</v>
      </c>
      <c r="CJ159" t="b">
        <v>0</v>
      </c>
      <c r="CK159" t="b">
        <v>0</v>
      </c>
      <c r="CL159" t="b">
        <v>0</v>
      </c>
      <c r="CM159" t="b">
        <v>0</v>
      </c>
      <c r="CN159" t="b">
        <v>0</v>
      </c>
      <c r="CO159" t="b">
        <v>0</v>
      </c>
      <c r="CP159" t="b">
        <v>0</v>
      </c>
      <c r="CQ159" t="b">
        <v>0</v>
      </c>
      <c r="CR159" t="b">
        <v>0</v>
      </c>
    </row>
    <row r="160" spans="1:96" x14ac:dyDescent="0.25">
      <c r="A160">
        <v>246</v>
      </c>
      <c r="B160" t="s">
        <v>1572</v>
      </c>
      <c r="C160" t="s">
        <v>1574</v>
      </c>
      <c r="D160" t="s">
        <v>96</v>
      </c>
      <c r="E160" t="s">
        <v>57</v>
      </c>
      <c r="F160" t="s">
        <v>1573</v>
      </c>
      <c r="G160">
        <v>21061</v>
      </c>
      <c r="H160">
        <v>2</v>
      </c>
      <c r="I160" t="s">
        <v>122</v>
      </c>
      <c r="J160" t="s">
        <v>182</v>
      </c>
      <c r="K160">
        <v>3</v>
      </c>
      <c r="L160">
        <v>1300</v>
      </c>
      <c r="M160" t="s">
        <v>2591</v>
      </c>
      <c r="N160" t="s">
        <v>2296</v>
      </c>
      <c r="O160">
        <v>3</v>
      </c>
      <c r="P160">
        <v>0</v>
      </c>
      <c r="Q160" t="s">
        <v>60</v>
      </c>
      <c r="V160">
        <v>1069106</v>
      </c>
      <c r="W160">
        <v>1036354</v>
      </c>
      <c r="X160">
        <v>132</v>
      </c>
      <c r="Y160">
        <v>49</v>
      </c>
      <c r="Z160">
        <v>333483</v>
      </c>
      <c r="AA160">
        <v>0.62878787878787878</v>
      </c>
      <c r="AB160">
        <v>4</v>
      </c>
      <c r="AC160" t="s">
        <v>2592</v>
      </c>
      <c r="AD160" t="s">
        <v>2593</v>
      </c>
      <c r="AE160">
        <v>1</v>
      </c>
      <c r="AF160" t="s">
        <v>2594</v>
      </c>
      <c r="AG160">
        <v>43875</v>
      </c>
      <c r="AI160" t="s">
        <v>2289</v>
      </c>
      <c r="AL160" t="s">
        <v>4052</v>
      </c>
      <c r="AN160" t="s">
        <v>10</v>
      </c>
      <c r="AO160" t="s">
        <v>1575</v>
      </c>
      <c r="AP160" t="s">
        <v>481</v>
      </c>
      <c r="AQ160" t="s">
        <v>1576</v>
      </c>
      <c r="AR160">
        <v>2</v>
      </c>
      <c r="AS160" t="s">
        <v>2595</v>
      </c>
      <c r="AT160" t="s">
        <v>2596</v>
      </c>
      <c r="AU160" t="s">
        <v>2597</v>
      </c>
      <c r="AV160">
        <v>3</v>
      </c>
      <c r="AW160" t="s">
        <v>2293</v>
      </c>
      <c r="AX160" t="s">
        <v>2301</v>
      </c>
      <c r="AZ160" t="s">
        <v>2362</v>
      </c>
      <c r="BC160" t="s">
        <v>11</v>
      </c>
      <c r="BE160" t="s">
        <v>60</v>
      </c>
      <c r="BH160" t="s">
        <v>60</v>
      </c>
      <c r="BK160" t="s">
        <v>10</v>
      </c>
      <c r="BL160">
        <v>180</v>
      </c>
      <c r="BM160">
        <v>60</v>
      </c>
      <c r="BN160" t="s">
        <v>60</v>
      </c>
      <c r="BP160">
        <v>180</v>
      </c>
      <c r="BQ160" t="s">
        <v>61</v>
      </c>
      <c r="BR160">
        <v>44804</v>
      </c>
      <c r="BS160">
        <v>2.0931506849315067</v>
      </c>
      <c r="BT160">
        <v>44804</v>
      </c>
      <c r="BU160" t="s">
        <v>11</v>
      </c>
      <c r="BV160">
        <v>463237.33</v>
      </c>
      <c r="BW160">
        <v>-27310.03</v>
      </c>
      <c r="BX160">
        <v>-5.895472629548227E-2</v>
      </c>
      <c r="BY160" t="s">
        <v>2332</v>
      </c>
      <c r="BZ160" t="b">
        <v>1</v>
      </c>
      <c r="CA160" t="b">
        <v>1</v>
      </c>
      <c r="CB160" t="b">
        <v>0</v>
      </c>
      <c r="CC160" t="b">
        <v>1</v>
      </c>
      <c r="CD160" t="b">
        <v>0</v>
      </c>
      <c r="CE160" t="b">
        <v>0</v>
      </c>
      <c r="CF160" t="b">
        <v>0</v>
      </c>
      <c r="CG160" t="b">
        <v>0</v>
      </c>
      <c r="CH160" t="b">
        <v>0</v>
      </c>
      <c r="CI160" t="b">
        <v>0</v>
      </c>
      <c r="CJ160" t="b">
        <v>0</v>
      </c>
      <c r="CK160" t="b">
        <v>0</v>
      </c>
      <c r="CL160" t="b">
        <v>0</v>
      </c>
      <c r="CM160" t="b">
        <v>0</v>
      </c>
      <c r="CN160" t="b">
        <v>0</v>
      </c>
      <c r="CO160" t="b">
        <v>0</v>
      </c>
      <c r="CP160" t="b">
        <v>0</v>
      </c>
      <c r="CQ160" t="b">
        <v>0</v>
      </c>
      <c r="CR160" t="b">
        <v>0</v>
      </c>
    </row>
    <row r="161" spans="1:96" x14ac:dyDescent="0.25">
      <c r="A161">
        <v>250</v>
      </c>
      <c r="B161" t="s">
        <v>567</v>
      </c>
      <c r="C161" t="s">
        <v>569</v>
      </c>
      <c r="D161" t="s">
        <v>151</v>
      </c>
      <c r="E161" t="s">
        <v>72</v>
      </c>
      <c r="F161" t="s">
        <v>568</v>
      </c>
      <c r="G161">
        <v>23225</v>
      </c>
      <c r="H161" t="s">
        <v>2197</v>
      </c>
      <c r="I161" t="s">
        <v>61</v>
      </c>
      <c r="J161" t="s">
        <v>2197</v>
      </c>
      <c r="K161" t="s">
        <v>2197</v>
      </c>
      <c r="L161">
        <v>1699</v>
      </c>
      <c r="M161" t="s">
        <v>410</v>
      </c>
      <c r="N161" t="s">
        <v>61</v>
      </c>
      <c r="O161">
        <v>2</v>
      </c>
      <c r="P161">
        <v>3</v>
      </c>
      <c r="Q161">
        <v>0.91666666666666652</v>
      </c>
      <c r="V161">
        <v>675000</v>
      </c>
      <c r="W161">
        <v>505202</v>
      </c>
      <c r="X161">
        <v>73</v>
      </c>
      <c r="Y161" t="s">
        <v>61</v>
      </c>
      <c r="Z161">
        <v>46998</v>
      </c>
      <c r="AA161" t="e">
        <v>#VALUE!</v>
      </c>
      <c r="AB161">
        <v>3</v>
      </c>
      <c r="AC161" t="s">
        <v>61</v>
      </c>
      <c r="AD161" t="s">
        <v>3827</v>
      </c>
      <c r="AF161" t="s">
        <v>61</v>
      </c>
      <c r="AG161" t="s">
        <v>60</v>
      </c>
      <c r="AI161" t="s">
        <v>2289</v>
      </c>
      <c r="AL161" t="s">
        <v>3828</v>
      </c>
      <c r="AN161" t="s">
        <v>11</v>
      </c>
      <c r="AO161" t="s">
        <v>92</v>
      </c>
      <c r="AP161" t="s">
        <v>61</v>
      </c>
      <c r="AQ161" t="s">
        <v>61</v>
      </c>
      <c r="AR161" t="s">
        <v>61</v>
      </c>
      <c r="AV161">
        <v>3</v>
      </c>
      <c r="BE161" t="s">
        <v>60</v>
      </c>
      <c r="BH161" t="s">
        <v>60</v>
      </c>
      <c r="BN161" t="s">
        <v>60</v>
      </c>
      <c r="BQ161" t="s">
        <v>61</v>
      </c>
      <c r="BR161">
        <v>43861</v>
      </c>
      <c r="BS161">
        <v>-0.49041095890410957</v>
      </c>
      <c r="BT161">
        <v>43861</v>
      </c>
      <c r="BU161" t="s">
        <v>11</v>
      </c>
      <c r="BV161" t="s">
        <v>60</v>
      </c>
      <c r="BW161" t="s">
        <v>60</v>
      </c>
      <c r="BX161" t="e">
        <v>#VALUE!</v>
      </c>
      <c r="BY161" t="s">
        <v>2197</v>
      </c>
      <c r="BZ161" t="b">
        <v>0</v>
      </c>
      <c r="CA161" t="b">
        <v>0</v>
      </c>
      <c r="CB161" t="b">
        <v>0</v>
      </c>
      <c r="CC161" t="b">
        <v>0</v>
      </c>
      <c r="CD161" t="b">
        <v>0</v>
      </c>
      <c r="CE161" t="b">
        <v>0</v>
      </c>
      <c r="CF161" t="b">
        <v>1</v>
      </c>
      <c r="CG161" t="b">
        <v>1</v>
      </c>
      <c r="CH161" t="b">
        <v>0</v>
      </c>
      <c r="CI161" t="b">
        <v>0</v>
      </c>
      <c r="CJ161" t="b">
        <v>0</v>
      </c>
      <c r="CK161" t="b">
        <v>0</v>
      </c>
      <c r="CL161" t="b">
        <v>0</v>
      </c>
      <c r="CM161" t="b">
        <v>0</v>
      </c>
      <c r="CN161" t="b">
        <v>1</v>
      </c>
      <c r="CO161" t="b">
        <v>0</v>
      </c>
      <c r="CP161" t="b">
        <v>0</v>
      </c>
      <c r="CQ161" t="b">
        <v>0</v>
      </c>
      <c r="CR161" t="b">
        <v>0</v>
      </c>
    </row>
    <row r="162" spans="1:96" x14ac:dyDescent="0.25">
      <c r="A162">
        <v>248</v>
      </c>
      <c r="B162" t="s">
        <v>1014</v>
      </c>
      <c r="C162" t="s">
        <v>1016</v>
      </c>
      <c r="D162" t="s">
        <v>294</v>
      </c>
      <c r="E162" t="s">
        <v>57</v>
      </c>
      <c r="F162" t="s">
        <v>1015</v>
      </c>
      <c r="G162">
        <v>47905</v>
      </c>
      <c r="H162">
        <v>2</v>
      </c>
      <c r="I162" t="s">
        <v>122</v>
      </c>
      <c r="J162" t="s">
        <v>123</v>
      </c>
      <c r="K162">
        <v>10</v>
      </c>
      <c r="L162">
        <v>1423</v>
      </c>
      <c r="M162" t="s">
        <v>98</v>
      </c>
      <c r="N162" t="s">
        <v>2296</v>
      </c>
      <c r="O162">
        <v>2</v>
      </c>
      <c r="P162">
        <v>2</v>
      </c>
      <c r="Q162">
        <v>0.75</v>
      </c>
      <c r="V162">
        <v>862740</v>
      </c>
      <c r="W162">
        <v>823669</v>
      </c>
      <c r="X162">
        <v>87</v>
      </c>
      <c r="Y162">
        <v>15</v>
      </c>
      <c r="Z162">
        <v>184486</v>
      </c>
      <c r="AA162">
        <v>0.82758620689655171</v>
      </c>
      <c r="AB162">
        <v>5</v>
      </c>
      <c r="AC162" t="s">
        <v>2820</v>
      </c>
      <c r="AD162" t="s">
        <v>2821</v>
      </c>
      <c r="AE162">
        <v>1</v>
      </c>
      <c r="AF162" t="s">
        <v>2567</v>
      </c>
      <c r="AG162">
        <v>43885</v>
      </c>
      <c r="AI162" t="s">
        <v>2289</v>
      </c>
      <c r="AL162" t="s">
        <v>2303</v>
      </c>
      <c r="AN162" t="s">
        <v>10</v>
      </c>
      <c r="AO162" t="s">
        <v>1017</v>
      </c>
      <c r="AP162" t="s">
        <v>1018</v>
      </c>
      <c r="AQ162" t="s">
        <v>352</v>
      </c>
      <c r="AR162">
        <v>3</v>
      </c>
      <c r="AS162" t="s">
        <v>2822</v>
      </c>
      <c r="AT162" t="s">
        <v>2823</v>
      </c>
      <c r="AU162" t="s">
        <v>2824</v>
      </c>
      <c r="AV162">
        <v>4</v>
      </c>
      <c r="AZ162" t="s">
        <v>24</v>
      </c>
      <c r="BC162" t="s">
        <v>10</v>
      </c>
      <c r="BD162">
        <v>180</v>
      </c>
      <c r="BE162" t="s">
        <v>60</v>
      </c>
      <c r="BF162" t="s">
        <v>10</v>
      </c>
      <c r="BG162" t="s">
        <v>2363</v>
      </c>
      <c r="BH162" t="e">
        <v>#VALUE!</v>
      </c>
      <c r="BJ162" t="s">
        <v>2564</v>
      </c>
      <c r="BK162" t="s">
        <v>10</v>
      </c>
      <c r="BL162">
        <v>360</v>
      </c>
      <c r="BM162">
        <v>60</v>
      </c>
      <c r="BN162" t="s">
        <v>60</v>
      </c>
      <c r="BP162" t="s">
        <v>2825</v>
      </c>
      <c r="BQ162" t="s">
        <v>61</v>
      </c>
      <c r="BR162">
        <v>44227</v>
      </c>
      <c r="BS162">
        <v>0.51232876712328768</v>
      </c>
      <c r="BT162">
        <v>44227</v>
      </c>
      <c r="BU162" t="s">
        <v>11</v>
      </c>
      <c r="BV162">
        <v>428561.76</v>
      </c>
      <c r="BW162">
        <v>-35050.720000000001</v>
      </c>
      <c r="BX162">
        <v>-8.1786858444859847E-2</v>
      </c>
      <c r="BY162" t="s">
        <v>2332</v>
      </c>
      <c r="BZ162" t="b">
        <v>1</v>
      </c>
      <c r="CA162" t="b">
        <v>1</v>
      </c>
      <c r="CB162" t="b">
        <v>0</v>
      </c>
      <c r="CC162" t="b">
        <v>1</v>
      </c>
      <c r="CD162" t="b">
        <v>0</v>
      </c>
      <c r="CE162" t="b">
        <v>0</v>
      </c>
      <c r="CF162" t="b">
        <v>1</v>
      </c>
      <c r="CG162" t="b">
        <v>0</v>
      </c>
      <c r="CH162" t="b">
        <v>0</v>
      </c>
      <c r="CI162" t="b">
        <v>0</v>
      </c>
      <c r="CJ162" t="b">
        <v>0</v>
      </c>
      <c r="CK162" t="b">
        <v>0</v>
      </c>
      <c r="CL162" t="b">
        <v>0</v>
      </c>
      <c r="CM162" t="b">
        <v>0</v>
      </c>
      <c r="CN162" t="b">
        <v>0</v>
      </c>
      <c r="CO162" t="b">
        <v>0</v>
      </c>
      <c r="CP162" t="b">
        <v>0</v>
      </c>
      <c r="CQ162" t="b">
        <v>0</v>
      </c>
      <c r="CR162" t="b">
        <v>0</v>
      </c>
    </row>
    <row r="163" spans="1:96" x14ac:dyDescent="0.25">
      <c r="A163">
        <v>251</v>
      </c>
      <c r="B163" t="s">
        <v>1822</v>
      </c>
      <c r="C163" t="s">
        <v>1824</v>
      </c>
      <c r="D163" t="s">
        <v>700</v>
      </c>
      <c r="E163" t="s">
        <v>57</v>
      </c>
      <c r="F163" t="s">
        <v>1823</v>
      </c>
      <c r="G163">
        <v>3079</v>
      </c>
      <c r="H163">
        <v>1</v>
      </c>
      <c r="I163" t="s">
        <v>4027</v>
      </c>
      <c r="J163" t="s">
        <v>106</v>
      </c>
      <c r="K163">
        <v>4</v>
      </c>
      <c r="L163">
        <v>1649</v>
      </c>
      <c r="M163" t="s">
        <v>98</v>
      </c>
      <c r="N163" t="s">
        <v>2311</v>
      </c>
      <c r="O163">
        <v>2</v>
      </c>
      <c r="P163">
        <v>3</v>
      </c>
      <c r="Q163">
        <v>0.91666666666666652</v>
      </c>
      <c r="V163">
        <v>1024171</v>
      </c>
      <c r="W163">
        <v>1031821</v>
      </c>
      <c r="X163">
        <v>100</v>
      </c>
      <c r="Y163">
        <v>20</v>
      </c>
      <c r="Z163">
        <v>126384</v>
      </c>
      <c r="AA163">
        <v>0.8</v>
      </c>
      <c r="AB163">
        <v>4</v>
      </c>
      <c r="AC163" t="s">
        <v>2659</v>
      </c>
      <c r="AD163" t="s">
        <v>2660</v>
      </c>
      <c r="AE163">
        <v>1</v>
      </c>
      <c r="AF163" t="s">
        <v>2567</v>
      </c>
      <c r="AG163">
        <v>43882</v>
      </c>
      <c r="AI163" t="s">
        <v>2661</v>
      </c>
      <c r="AL163" t="s">
        <v>2662</v>
      </c>
      <c r="AN163" t="s">
        <v>10</v>
      </c>
      <c r="AO163" t="s">
        <v>1825</v>
      </c>
      <c r="AP163" t="s">
        <v>417</v>
      </c>
      <c r="AQ163" t="s">
        <v>1576</v>
      </c>
      <c r="AR163">
        <v>2</v>
      </c>
      <c r="AS163" t="s">
        <v>1826</v>
      </c>
      <c r="AT163" t="s">
        <v>1827</v>
      </c>
      <c r="AU163" t="s">
        <v>1828</v>
      </c>
      <c r="AV163">
        <v>3</v>
      </c>
      <c r="AZ163" t="s">
        <v>24</v>
      </c>
      <c r="BC163" t="s">
        <v>10</v>
      </c>
      <c r="BD163">
        <v>180</v>
      </c>
      <c r="BE163" t="s">
        <v>60</v>
      </c>
      <c r="BH163" t="s">
        <v>60</v>
      </c>
      <c r="BK163" t="s">
        <v>10</v>
      </c>
      <c r="BN163" t="s">
        <v>60</v>
      </c>
      <c r="BQ163" t="s">
        <v>61</v>
      </c>
      <c r="BR163">
        <v>45322</v>
      </c>
      <c r="BS163">
        <v>3.5123287671232877</v>
      </c>
      <c r="BT163">
        <v>45322</v>
      </c>
      <c r="BU163" t="s">
        <v>11</v>
      </c>
      <c r="BV163">
        <v>918955.61</v>
      </c>
      <c r="BW163">
        <v>-132330.81</v>
      </c>
      <c r="BX163">
        <v>-0.14400130818070744</v>
      </c>
      <c r="BY163" t="s">
        <v>2332</v>
      </c>
      <c r="BZ163" t="b">
        <v>1</v>
      </c>
      <c r="CA163" t="b">
        <v>1</v>
      </c>
      <c r="CB163" t="b">
        <v>1</v>
      </c>
      <c r="CC163" t="b">
        <v>1</v>
      </c>
      <c r="CD163" t="b">
        <v>0</v>
      </c>
      <c r="CE163" t="b">
        <v>0</v>
      </c>
      <c r="CF163" t="b">
        <v>1</v>
      </c>
      <c r="CG163" t="b">
        <v>0</v>
      </c>
      <c r="CH163" t="b">
        <v>0</v>
      </c>
      <c r="CI163" t="b">
        <v>0</v>
      </c>
      <c r="CJ163" t="b">
        <v>0</v>
      </c>
      <c r="CK163" t="b">
        <v>0</v>
      </c>
      <c r="CL163" t="b">
        <v>0</v>
      </c>
      <c r="CM163" t="b">
        <v>0</v>
      </c>
      <c r="CN163" t="b">
        <v>0</v>
      </c>
      <c r="CO163" t="b">
        <v>0</v>
      </c>
      <c r="CP163" t="b">
        <v>0</v>
      </c>
      <c r="CQ163" t="b">
        <v>0</v>
      </c>
      <c r="CR163" t="b">
        <v>0</v>
      </c>
    </row>
    <row r="164" spans="1:96" x14ac:dyDescent="0.25">
      <c r="A164">
        <v>252</v>
      </c>
      <c r="B164" t="s">
        <v>337</v>
      </c>
      <c r="C164" t="s">
        <v>339</v>
      </c>
      <c r="D164" t="s">
        <v>340</v>
      </c>
      <c r="E164" t="s">
        <v>57</v>
      </c>
      <c r="F164" t="s">
        <v>338</v>
      </c>
      <c r="G164">
        <v>54913</v>
      </c>
      <c r="H164">
        <v>2</v>
      </c>
      <c r="I164" t="s">
        <v>122</v>
      </c>
      <c r="J164" t="s">
        <v>272</v>
      </c>
      <c r="K164">
        <v>12</v>
      </c>
      <c r="L164">
        <v>953</v>
      </c>
      <c r="M164" t="s">
        <v>124</v>
      </c>
      <c r="N164" t="s">
        <v>1988</v>
      </c>
      <c r="O164">
        <v>2</v>
      </c>
      <c r="P164">
        <v>2</v>
      </c>
      <c r="Q164">
        <v>0.75</v>
      </c>
      <c r="V164">
        <v>1183953</v>
      </c>
      <c r="W164">
        <v>942958</v>
      </c>
      <c r="X164">
        <v>97</v>
      </c>
      <c r="Y164">
        <v>4</v>
      </c>
      <c r="Z164">
        <v>303769</v>
      </c>
      <c r="AA164">
        <v>0.95876288659793818</v>
      </c>
      <c r="AB164">
        <v>6</v>
      </c>
      <c r="AC164" t="s">
        <v>2521</v>
      </c>
      <c r="AD164" t="s">
        <v>2522</v>
      </c>
      <c r="AE164">
        <v>2</v>
      </c>
      <c r="AF164" t="s">
        <v>2386</v>
      </c>
      <c r="AG164">
        <v>43892</v>
      </c>
      <c r="AI164" t="s">
        <v>2523</v>
      </c>
      <c r="AL164" t="s">
        <v>2524</v>
      </c>
      <c r="AN164" t="s">
        <v>2460</v>
      </c>
      <c r="AO164" t="s">
        <v>2525</v>
      </c>
      <c r="AP164" t="s">
        <v>377</v>
      </c>
      <c r="AQ164">
        <v>1.26</v>
      </c>
      <c r="AS164" t="s">
        <v>2526</v>
      </c>
      <c r="AT164" t="s">
        <v>2527</v>
      </c>
      <c r="AU164" t="s">
        <v>2528</v>
      </c>
      <c r="AV164">
        <v>4</v>
      </c>
      <c r="BC164" t="s">
        <v>11</v>
      </c>
      <c r="BE164" t="s">
        <v>60</v>
      </c>
      <c r="BH164" t="s">
        <v>60</v>
      </c>
      <c r="BK164" t="s">
        <v>10</v>
      </c>
      <c r="BL164">
        <v>300</v>
      </c>
      <c r="BN164" t="s">
        <v>60</v>
      </c>
      <c r="BQ164" t="s">
        <v>61</v>
      </c>
      <c r="BR164">
        <v>44592</v>
      </c>
      <c r="BS164">
        <v>1.5123287671232877</v>
      </c>
      <c r="BT164">
        <v>44592</v>
      </c>
      <c r="BU164" t="s">
        <v>11</v>
      </c>
      <c r="BV164">
        <v>371640.27</v>
      </c>
      <c r="BW164">
        <v>-8592.5400000000009</v>
      </c>
      <c r="BX164">
        <v>-2.3120583783883271E-2</v>
      </c>
      <c r="BY164" t="s">
        <v>2332</v>
      </c>
      <c r="BZ164" t="b">
        <v>1</v>
      </c>
      <c r="CA164" t="b">
        <v>1</v>
      </c>
      <c r="CB164" t="b">
        <v>0</v>
      </c>
      <c r="CC164" t="b">
        <v>1</v>
      </c>
      <c r="CD164" t="b">
        <v>0</v>
      </c>
      <c r="CE164" t="b">
        <v>0</v>
      </c>
      <c r="CF164" t="b">
        <v>0</v>
      </c>
      <c r="CG164" t="b">
        <v>0</v>
      </c>
      <c r="CH164" t="b">
        <v>0</v>
      </c>
      <c r="CI164" t="b">
        <v>0</v>
      </c>
      <c r="CJ164" t="b">
        <v>0</v>
      </c>
      <c r="CK164" t="b">
        <v>0</v>
      </c>
      <c r="CL164" t="b">
        <v>0</v>
      </c>
      <c r="CM164" t="b">
        <v>0</v>
      </c>
      <c r="CN164" t="b">
        <v>0</v>
      </c>
      <c r="CO164" t="b">
        <v>0</v>
      </c>
      <c r="CP164" t="b">
        <v>0</v>
      </c>
      <c r="CQ164" t="b">
        <v>0</v>
      </c>
      <c r="CR164" t="b">
        <v>0</v>
      </c>
    </row>
    <row r="165" spans="1:96" x14ac:dyDescent="0.25">
      <c r="A165">
        <v>253</v>
      </c>
      <c r="B165" t="s">
        <v>1829</v>
      </c>
      <c r="C165" t="s">
        <v>1831</v>
      </c>
      <c r="D165" t="s">
        <v>828</v>
      </c>
      <c r="E165" t="s">
        <v>72</v>
      </c>
      <c r="F165" t="s">
        <v>1830</v>
      </c>
      <c r="G165">
        <v>80920</v>
      </c>
      <c r="H165">
        <v>2</v>
      </c>
      <c r="I165" t="s">
        <v>122</v>
      </c>
      <c r="J165" t="s">
        <v>313</v>
      </c>
      <c r="K165">
        <v>14</v>
      </c>
      <c r="L165">
        <v>2000</v>
      </c>
      <c r="M165" t="s">
        <v>2310</v>
      </c>
      <c r="N165" t="s">
        <v>2311</v>
      </c>
      <c r="O165">
        <v>3</v>
      </c>
      <c r="P165">
        <v>3</v>
      </c>
      <c r="Q165">
        <v>1</v>
      </c>
      <c r="V165">
        <v>237000</v>
      </c>
      <c r="W165" t="s">
        <v>61</v>
      </c>
      <c r="X165">
        <v>55</v>
      </c>
      <c r="Y165">
        <v>25</v>
      </c>
      <c r="Z165" t="s">
        <v>61</v>
      </c>
      <c r="AA165">
        <v>0.54545454545454541</v>
      </c>
      <c r="AC165" t="s">
        <v>2213</v>
      </c>
      <c r="AD165" t="s">
        <v>61</v>
      </c>
      <c r="AE165">
        <v>0</v>
      </c>
      <c r="AG165">
        <v>43871</v>
      </c>
      <c r="AH165">
        <v>43966</v>
      </c>
      <c r="AI165" t="s">
        <v>2312</v>
      </c>
      <c r="AJ165">
        <v>44006</v>
      </c>
      <c r="AK165" t="s">
        <v>3978</v>
      </c>
      <c r="AL165" t="s">
        <v>2303</v>
      </c>
      <c r="AN165" t="s">
        <v>11</v>
      </c>
      <c r="AO165" t="s">
        <v>1832</v>
      </c>
      <c r="AP165" t="s">
        <v>1087</v>
      </c>
      <c r="AQ165">
        <v>0</v>
      </c>
      <c r="AS165" t="s">
        <v>2313</v>
      </c>
      <c r="AT165" t="s">
        <v>92</v>
      </c>
      <c r="AU165" t="s">
        <v>2314</v>
      </c>
      <c r="AV165">
        <v>0</v>
      </c>
      <c r="BE165" t="s">
        <v>60</v>
      </c>
      <c r="BH165" t="s">
        <v>60</v>
      </c>
      <c r="BN165" t="s">
        <v>60</v>
      </c>
      <c r="BQ165" t="s">
        <v>61</v>
      </c>
      <c r="BR165">
        <v>45322</v>
      </c>
      <c r="BS165">
        <v>3.5123287671232877</v>
      </c>
      <c r="BT165">
        <v>45322</v>
      </c>
      <c r="BU165" t="s">
        <v>11</v>
      </c>
      <c r="BV165">
        <v>755534.67</v>
      </c>
      <c r="BW165">
        <v>100168.44</v>
      </c>
      <c r="BX165">
        <v>0.13257954132005617</v>
      </c>
      <c r="BY165" t="s">
        <v>2286</v>
      </c>
      <c r="BZ165" t="b">
        <v>0</v>
      </c>
      <c r="CA165" t="b">
        <v>0</v>
      </c>
      <c r="CB165" t="b">
        <v>0</v>
      </c>
      <c r="CC165" t="b">
        <v>0</v>
      </c>
      <c r="CD165" t="b">
        <v>0</v>
      </c>
      <c r="CE165" t="b">
        <v>0</v>
      </c>
      <c r="CF165" t="b">
        <v>0</v>
      </c>
      <c r="CG165" t="b">
        <v>0</v>
      </c>
      <c r="CH165" t="b">
        <v>0</v>
      </c>
      <c r="CI165" t="b">
        <v>0</v>
      </c>
      <c r="CJ165" t="b">
        <v>0</v>
      </c>
      <c r="CK165" t="b">
        <v>0</v>
      </c>
      <c r="CL165" t="b">
        <v>0</v>
      </c>
      <c r="CM165" t="b">
        <v>0</v>
      </c>
      <c r="CN165" t="b">
        <v>0</v>
      </c>
      <c r="CO165" t="b">
        <v>0</v>
      </c>
      <c r="CP165" t="b">
        <v>0</v>
      </c>
      <c r="CQ165" t="b">
        <v>0</v>
      </c>
      <c r="CR165" t="b">
        <v>0</v>
      </c>
    </row>
    <row r="166" spans="1:96" x14ac:dyDescent="0.25">
      <c r="A166">
        <v>254</v>
      </c>
      <c r="B166" t="s">
        <v>1019</v>
      </c>
      <c r="C166" t="s">
        <v>1021</v>
      </c>
      <c r="D166" t="s">
        <v>323</v>
      </c>
      <c r="E166" t="s">
        <v>72</v>
      </c>
      <c r="F166" t="s">
        <v>1020</v>
      </c>
      <c r="G166">
        <v>64154</v>
      </c>
      <c r="H166">
        <v>2</v>
      </c>
      <c r="I166" t="s">
        <v>122</v>
      </c>
      <c r="J166" t="s">
        <v>313</v>
      </c>
      <c r="K166">
        <v>14</v>
      </c>
      <c r="L166">
        <v>2000</v>
      </c>
      <c r="M166" t="s">
        <v>1022</v>
      </c>
      <c r="N166" t="s">
        <v>1988</v>
      </c>
      <c r="O166">
        <v>2</v>
      </c>
      <c r="P166">
        <v>3</v>
      </c>
      <c r="Q166">
        <v>0.91666666666666652</v>
      </c>
      <c r="V166" t="s">
        <v>61</v>
      </c>
      <c r="W166" t="s">
        <v>61</v>
      </c>
      <c r="X166">
        <v>21</v>
      </c>
      <c r="Y166">
        <v>8</v>
      </c>
      <c r="Z166" t="s">
        <v>61</v>
      </c>
      <c r="AA166">
        <v>0.61904761904761907</v>
      </c>
      <c r="AB166">
        <v>0</v>
      </c>
      <c r="AC166">
        <v>0</v>
      </c>
      <c r="AD166" t="s">
        <v>61</v>
      </c>
      <c r="AE166">
        <v>0</v>
      </c>
      <c r="AG166">
        <v>43880</v>
      </c>
      <c r="AI166" t="s">
        <v>3736</v>
      </c>
      <c r="AL166" t="s">
        <v>2303</v>
      </c>
      <c r="AN166" t="s">
        <v>10</v>
      </c>
      <c r="AO166" t="s">
        <v>1023</v>
      </c>
      <c r="AP166" t="s">
        <v>319</v>
      </c>
      <c r="AQ166">
        <v>0</v>
      </c>
      <c r="AV166">
        <v>0</v>
      </c>
      <c r="BE166" t="s">
        <v>60</v>
      </c>
      <c r="BH166" t="s">
        <v>60</v>
      </c>
      <c r="BN166" t="s">
        <v>60</v>
      </c>
      <c r="BQ166" t="s">
        <v>61</v>
      </c>
      <c r="BR166">
        <v>44227</v>
      </c>
      <c r="BS166">
        <v>0.51232876712328768</v>
      </c>
      <c r="BT166">
        <v>44227</v>
      </c>
      <c r="BU166" t="s">
        <v>11</v>
      </c>
      <c r="BV166">
        <v>451887.99</v>
      </c>
      <c r="BW166">
        <v>47049.57</v>
      </c>
      <c r="BX166">
        <v>0.10411777042359546</v>
      </c>
      <c r="BY166" t="s">
        <v>2332</v>
      </c>
      <c r="BZ166" t="b">
        <v>0</v>
      </c>
      <c r="CA166" t="b">
        <v>0</v>
      </c>
      <c r="CB166" t="b">
        <v>0</v>
      </c>
      <c r="CC166" t="b">
        <v>0</v>
      </c>
      <c r="CD166" t="b">
        <v>0</v>
      </c>
      <c r="CE166" t="b">
        <v>0</v>
      </c>
      <c r="CF166" t="b">
        <v>0</v>
      </c>
      <c r="CG166" t="b">
        <v>0</v>
      </c>
      <c r="CH166" t="b">
        <v>0</v>
      </c>
      <c r="CI166" t="b">
        <v>0</v>
      </c>
      <c r="CJ166" t="b">
        <v>0</v>
      </c>
      <c r="CK166" t="b">
        <v>0</v>
      </c>
      <c r="CL166" t="b">
        <v>0</v>
      </c>
      <c r="CM166" t="b">
        <v>0</v>
      </c>
      <c r="CN166" t="b">
        <v>0</v>
      </c>
      <c r="CO166" t="b">
        <v>0</v>
      </c>
      <c r="CP166" t="b">
        <v>0</v>
      </c>
      <c r="CQ166" t="b">
        <v>0</v>
      </c>
      <c r="CR166" t="b">
        <v>0</v>
      </c>
    </row>
    <row r="167" spans="1:96" x14ac:dyDescent="0.25">
      <c r="A167">
        <v>255</v>
      </c>
      <c r="B167" t="s">
        <v>1663</v>
      </c>
      <c r="C167" t="s">
        <v>1665</v>
      </c>
      <c r="D167" t="s">
        <v>131</v>
      </c>
      <c r="E167" t="s">
        <v>57</v>
      </c>
      <c r="F167" t="s">
        <v>1664</v>
      </c>
      <c r="G167">
        <v>32605</v>
      </c>
      <c r="H167">
        <v>2</v>
      </c>
      <c r="I167" t="s">
        <v>122</v>
      </c>
      <c r="J167" t="s">
        <v>157</v>
      </c>
      <c r="K167">
        <v>5</v>
      </c>
      <c r="L167">
        <v>1276</v>
      </c>
      <c r="M167" t="s">
        <v>124</v>
      </c>
      <c r="N167" t="s">
        <v>2296</v>
      </c>
      <c r="O167">
        <v>3</v>
      </c>
      <c r="P167">
        <v>2</v>
      </c>
      <c r="Q167">
        <v>0.83333333333333348</v>
      </c>
      <c r="V167">
        <v>906104</v>
      </c>
      <c r="W167">
        <v>709032</v>
      </c>
      <c r="X167">
        <v>105</v>
      </c>
      <c r="Y167">
        <v>14</v>
      </c>
      <c r="Z167">
        <v>148404</v>
      </c>
      <c r="AA167">
        <v>0.8666666666666667</v>
      </c>
      <c r="AB167">
        <v>6</v>
      </c>
      <c r="AC167" t="s">
        <v>2801</v>
      </c>
      <c r="AD167" t="s">
        <v>2802</v>
      </c>
      <c r="AE167">
        <v>1</v>
      </c>
      <c r="AF167" t="s">
        <v>2567</v>
      </c>
      <c r="AG167">
        <v>43884</v>
      </c>
      <c r="AI167" t="s">
        <v>2803</v>
      </c>
      <c r="AJ167">
        <v>44033</v>
      </c>
      <c r="AK167" t="s">
        <v>4028</v>
      </c>
      <c r="AL167" t="s">
        <v>2804</v>
      </c>
      <c r="AN167" t="s">
        <v>10</v>
      </c>
      <c r="AO167" t="s">
        <v>2805</v>
      </c>
      <c r="AP167" t="s">
        <v>1666</v>
      </c>
      <c r="AQ167">
        <v>1.26</v>
      </c>
      <c r="AR167">
        <v>3</v>
      </c>
      <c r="AS167" t="s">
        <v>2806</v>
      </c>
      <c r="AT167" t="s">
        <v>2748</v>
      </c>
      <c r="AU167" t="s">
        <v>2749</v>
      </c>
      <c r="AV167">
        <v>5</v>
      </c>
      <c r="AW167" t="s">
        <v>2293</v>
      </c>
      <c r="AX167" t="s">
        <v>2301</v>
      </c>
      <c r="AZ167" t="s">
        <v>2362</v>
      </c>
      <c r="BC167" t="s">
        <v>10</v>
      </c>
      <c r="BD167">
        <v>180</v>
      </c>
      <c r="BE167" t="s">
        <v>60</v>
      </c>
      <c r="BH167" t="s">
        <v>60</v>
      </c>
      <c r="BN167" t="s">
        <v>60</v>
      </c>
      <c r="BQ167" t="s">
        <v>61</v>
      </c>
      <c r="BR167">
        <v>44957</v>
      </c>
      <c r="BS167">
        <v>2.5123287671232877</v>
      </c>
      <c r="BT167">
        <v>44957</v>
      </c>
      <c r="BU167" t="s">
        <v>11</v>
      </c>
      <c r="BV167">
        <v>377014.74</v>
      </c>
      <c r="BW167">
        <v>-96374.56</v>
      </c>
      <c r="BX167">
        <v>-0.25562544318559005</v>
      </c>
      <c r="BY167" t="s">
        <v>2332</v>
      </c>
      <c r="BZ167" t="b">
        <v>0</v>
      </c>
      <c r="CA167" t="b">
        <v>1</v>
      </c>
      <c r="CB167" t="b">
        <v>0</v>
      </c>
      <c r="CC167" t="b">
        <v>1</v>
      </c>
      <c r="CD167" t="b">
        <v>0</v>
      </c>
      <c r="CE167" t="b">
        <v>0</v>
      </c>
      <c r="CF167" t="b">
        <v>0</v>
      </c>
      <c r="CG167" t="b">
        <v>1</v>
      </c>
      <c r="CH167" t="b">
        <v>0</v>
      </c>
      <c r="CI167" t="b">
        <v>0</v>
      </c>
      <c r="CJ167" t="b">
        <v>1</v>
      </c>
      <c r="CK167" t="b">
        <v>0</v>
      </c>
      <c r="CL167" t="b">
        <v>0</v>
      </c>
      <c r="CM167" t="b">
        <v>0</v>
      </c>
      <c r="CN167" t="b">
        <v>0</v>
      </c>
      <c r="CO167" t="b">
        <v>0</v>
      </c>
      <c r="CP167" t="b">
        <v>0</v>
      </c>
      <c r="CQ167" t="b">
        <v>0</v>
      </c>
      <c r="CR167" t="b">
        <v>0</v>
      </c>
    </row>
    <row r="168" spans="1:96" x14ac:dyDescent="0.25">
      <c r="A168">
        <v>256</v>
      </c>
      <c r="B168" t="s">
        <v>1884</v>
      </c>
      <c r="C168" t="s">
        <v>1886</v>
      </c>
      <c r="D168" t="s">
        <v>271</v>
      </c>
      <c r="E168" t="s">
        <v>72</v>
      </c>
      <c r="F168" t="s">
        <v>1885</v>
      </c>
      <c r="G168">
        <v>61615</v>
      </c>
      <c r="H168">
        <v>2</v>
      </c>
      <c r="I168" t="s">
        <v>122</v>
      </c>
      <c r="J168" t="s">
        <v>272</v>
      </c>
      <c r="K168">
        <v>12</v>
      </c>
      <c r="L168">
        <v>1798</v>
      </c>
      <c r="M168" t="s">
        <v>480</v>
      </c>
      <c r="N168" t="s">
        <v>2296</v>
      </c>
      <c r="O168">
        <v>2</v>
      </c>
      <c r="P168">
        <v>1</v>
      </c>
      <c r="Q168">
        <v>0.5</v>
      </c>
      <c r="V168">
        <v>468127</v>
      </c>
      <c r="W168">
        <v>406022</v>
      </c>
      <c r="X168">
        <v>50</v>
      </c>
      <c r="Y168">
        <v>18</v>
      </c>
      <c r="Z168">
        <v>143097</v>
      </c>
      <c r="AA168">
        <v>0.64</v>
      </c>
      <c r="AB168">
        <v>3</v>
      </c>
      <c r="AC168" t="s">
        <v>61</v>
      </c>
      <c r="AD168" t="s">
        <v>61</v>
      </c>
      <c r="AF168" t="s">
        <v>61</v>
      </c>
      <c r="AG168" t="s">
        <v>60</v>
      </c>
      <c r="AI168" t="s">
        <v>2289</v>
      </c>
      <c r="AL168" t="s">
        <v>2303</v>
      </c>
      <c r="AN168" t="s">
        <v>11</v>
      </c>
      <c r="AO168" t="s">
        <v>92</v>
      </c>
      <c r="AP168" t="s">
        <v>61</v>
      </c>
      <c r="AQ168" t="s">
        <v>61</v>
      </c>
      <c r="AR168" t="s">
        <v>61</v>
      </c>
      <c r="AV168">
        <v>3</v>
      </c>
      <c r="AW168" t="s">
        <v>2293</v>
      </c>
      <c r="AX168" t="s">
        <v>2301</v>
      </c>
      <c r="BE168" t="s">
        <v>60</v>
      </c>
      <c r="BH168" t="s">
        <v>60</v>
      </c>
      <c r="BN168" t="s">
        <v>60</v>
      </c>
      <c r="BQ168" t="s">
        <v>61</v>
      </c>
      <c r="BR168">
        <v>45382</v>
      </c>
      <c r="BS168">
        <v>3.6767123287671235</v>
      </c>
      <c r="BT168">
        <v>45382</v>
      </c>
      <c r="BU168" t="s">
        <v>11</v>
      </c>
      <c r="BV168">
        <v>314996.27</v>
      </c>
      <c r="BW168">
        <v>-26920</v>
      </c>
      <c r="BX168">
        <v>-8.546132943098024E-2</v>
      </c>
      <c r="BY168" t="s">
        <v>2332</v>
      </c>
      <c r="BZ168" t="b">
        <v>0</v>
      </c>
      <c r="CA168" t="b">
        <v>0</v>
      </c>
      <c r="CB168" t="b">
        <v>0</v>
      </c>
      <c r="CC168" t="b">
        <v>0</v>
      </c>
      <c r="CD168" t="b">
        <v>0</v>
      </c>
      <c r="CE168" t="b">
        <v>0</v>
      </c>
      <c r="CF168" t="b">
        <v>0</v>
      </c>
      <c r="CG168" t="b">
        <v>0</v>
      </c>
      <c r="CH168" t="b">
        <v>0</v>
      </c>
      <c r="CI168" t="b">
        <v>0</v>
      </c>
      <c r="CJ168" t="b">
        <v>0</v>
      </c>
      <c r="CK168" t="b">
        <v>0</v>
      </c>
      <c r="CL168" t="b">
        <v>0</v>
      </c>
      <c r="CM168" t="b">
        <v>0</v>
      </c>
      <c r="CN168" t="b">
        <v>0</v>
      </c>
      <c r="CO168" t="b">
        <v>0</v>
      </c>
      <c r="CP168" t="b">
        <v>0</v>
      </c>
      <c r="CQ168" t="b">
        <v>0</v>
      </c>
      <c r="CR168" t="b">
        <v>0</v>
      </c>
    </row>
    <row r="169" spans="1:96" x14ac:dyDescent="0.25">
      <c r="A169">
        <v>257</v>
      </c>
      <c r="B169" t="s">
        <v>1731</v>
      </c>
      <c r="C169" t="s">
        <v>1732</v>
      </c>
      <c r="D169" t="s">
        <v>56</v>
      </c>
      <c r="E169" t="s">
        <v>57</v>
      </c>
      <c r="F169" t="s">
        <v>3313</v>
      </c>
      <c r="G169">
        <v>13413</v>
      </c>
      <c r="H169">
        <v>1</v>
      </c>
      <c r="I169" t="s">
        <v>4027</v>
      </c>
      <c r="J169" t="s">
        <v>73</v>
      </c>
      <c r="K169">
        <v>2</v>
      </c>
      <c r="L169">
        <v>1014</v>
      </c>
      <c r="M169" t="s">
        <v>197</v>
      </c>
      <c r="N169" t="s">
        <v>1988</v>
      </c>
      <c r="O169">
        <v>3</v>
      </c>
      <c r="P169">
        <v>3</v>
      </c>
      <c r="Q169">
        <v>1</v>
      </c>
      <c r="T169" t="s">
        <v>4030</v>
      </c>
      <c r="V169">
        <v>893057</v>
      </c>
      <c r="W169">
        <v>826601</v>
      </c>
      <c r="X169">
        <v>58</v>
      </c>
      <c r="Y169">
        <v>5</v>
      </c>
      <c r="Z169">
        <v>30786</v>
      </c>
      <c r="AA169">
        <v>0.91379310344827591</v>
      </c>
      <c r="AB169">
        <v>4</v>
      </c>
      <c r="AC169" t="s">
        <v>3314</v>
      </c>
      <c r="AD169" t="s">
        <v>3315</v>
      </c>
      <c r="AE169">
        <v>0</v>
      </c>
      <c r="AG169">
        <v>43874</v>
      </c>
      <c r="AI169" t="s">
        <v>3316</v>
      </c>
      <c r="AL169" t="s">
        <v>4053</v>
      </c>
      <c r="AN169" t="s">
        <v>10</v>
      </c>
      <c r="AO169" t="s">
        <v>3317</v>
      </c>
      <c r="AP169" t="s">
        <v>184</v>
      </c>
      <c r="AQ169">
        <v>3.01</v>
      </c>
      <c r="AR169">
        <v>3</v>
      </c>
      <c r="AS169" t="s">
        <v>3318</v>
      </c>
      <c r="AT169" t="s">
        <v>2554</v>
      </c>
      <c r="AU169" t="s">
        <v>3319</v>
      </c>
      <c r="AV169">
        <v>4</v>
      </c>
      <c r="AZ169" t="s">
        <v>24</v>
      </c>
      <c r="BC169" t="s">
        <v>10</v>
      </c>
      <c r="BD169">
        <v>360</v>
      </c>
      <c r="BE169" t="s">
        <v>60</v>
      </c>
      <c r="BF169" t="s">
        <v>2450</v>
      </c>
      <c r="BH169" t="e">
        <v>#VALUE!</v>
      </c>
      <c r="BJ169" t="s">
        <v>3320</v>
      </c>
      <c r="BK169" t="s">
        <v>11</v>
      </c>
      <c r="BN169" t="s">
        <v>60</v>
      </c>
      <c r="BQ169" t="s">
        <v>61</v>
      </c>
      <c r="BR169">
        <v>44985</v>
      </c>
      <c r="BS169">
        <v>2.5890410958904111</v>
      </c>
      <c r="BT169">
        <v>44985</v>
      </c>
      <c r="BU169" t="s">
        <v>11</v>
      </c>
      <c r="BV169">
        <v>503013.56</v>
      </c>
      <c r="BW169">
        <v>-8945.2199999999993</v>
      </c>
      <c r="BX169">
        <v>-1.7783258169024308E-2</v>
      </c>
      <c r="BY169" t="s">
        <v>2332</v>
      </c>
      <c r="BZ169" t="b">
        <v>1</v>
      </c>
      <c r="CA169" t="b">
        <v>1</v>
      </c>
      <c r="CB169" t="b">
        <v>0</v>
      </c>
      <c r="CC169" t="b">
        <v>0</v>
      </c>
      <c r="CD169" t="b">
        <v>0</v>
      </c>
      <c r="CE169" t="b">
        <v>0</v>
      </c>
      <c r="CF169" t="b">
        <v>1</v>
      </c>
      <c r="CG169" t="b">
        <v>0</v>
      </c>
      <c r="CH169" t="b">
        <v>0</v>
      </c>
      <c r="CI169" t="b">
        <v>0</v>
      </c>
      <c r="CJ169" t="b">
        <v>0</v>
      </c>
      <c r="CK169" t="b">
        <v>0</v>
      </c>
      <c r="CL169" t="b">
        <v>0</v>
      </c>
      <c r="CM169" t="b">
        <v>0</v>
      </c>
      <c r="CN169" t="b">
        <v>0</v>
      </c>
      <c r="CO169" t="b">
        <v>0</v>
      </c>
      <c r="CP169" t="b">
        <v>0</v>
      </c>
      <c r="CQ169" t="b">
        <v>0</v>
      </c>
      <c r="CR169" t="b">
        <v>0</v>
      </c>
    </row>
    <row r="170" spans="1:96" x14ac:dyDescent="0.25">
      <c r="A170">
        <v>258</v>
      </c>
      <c r="B170" t="s">
        <v>1667</v>
      </c>
      <c r="C170" t="s">
        <v>1669</v>
      </c>
      <c r="D170" t="s">
        <v>56</v>
      </c>
      <c r="E170" t="s">
        <v>113</v>
      </c>
      <c r="F170" t="s">
        <v>1668</v>
      </c>
      <c r="G170">
        <v>12845</v>
      </c>
      <c r="H170">
        <v>1</v>
      </c>
      <c r="I170" t="s">
        <v>4027</v>
      </c>
      <c r="J170" t="s">
        <v>73</v>
      </c>
      <c r="K170">
        <v>2</v>
      </c>
      <c r="L170">
        <v>1950</v>
      </c>
      <c r="M170" t="s">
        <v>1670</v>
      </c>
      <c r="N170" t="s">
        <v>2311</v>
      </c>
      <c r="O170">
        <v>2</v>
      </c>
      <c r="P170">
        <v>3</v>
      </c>
      <c r="Q170">
        <v>0.91666666666666652</v>
      </c>
      <c r="V170">
        <v>107706</v>
      </c>
      <c r="W170" t="s">
        <v>61</v>
      </c>
      <c r="X170" t="s">
        <v>61</v>
      </c>
      <c r="Y170" t="s">
        <v>61</v>
      </c>
      <c r="Z170" t="s">
        <v>61</v>
      </c>
      <c r="AA170" t="e">
        <v>#VALUE!</v>
      </c>
      <c r="AC170" t="s">
        <v>61</v>
      </c>
      <c r="AD170" t="s">
        <v>61</v>
      </c>
      <c r="AF170" t="s">
        <v>61</v>
      </c>
      <c r="AG170" t="s">
        <v>60</v>
      </c>
      <c r="AI170" t="s">
        <v>2289</v>
      </c>
      <c r="AJ170">
        <v>44019</v>
      </c>
      <c r="AK170" t="s">
        <v>4028</v>
      </c>
      <c r="AL170" t="s">
        <v>2303</v>
      </c>
      <c r="AN170" t="s">
        <v>11</v>
      </c>
      <c r="AO170" t="s">
        <v>92</v>
      </c>
      <c r="AP170" t="s">
        <v>61</v>
      </c>
      <c r="AQ170" t="s">
        <v>61</v>
      </c>
      <c r="AR170" t="s">
        <v>61</v>
      </c>
      <c r="AV170">
        <v>0</v>
      </c>
      <c r="BE170" t="s">
        <v>60</v>
      </c>
      <c r="BH170" t="s">
        <v>60</v>
      </c>
      <c r="BN170" t="s">
        <v>60</v>
      </c>
      <c r="BQ170" t="s">
        <v>61</v>
      </c>
      <c r="BR170">
        <v>44957</v>
      </c>
      <c r="BS170">
        <v>2.5123287671232877</v>
      </c>
      <c r="BT170">
        <v>44957</v>
      </c>
      <c r="BU170" t="s">
        <v>11</v>
      </c>
      <c r="BV170">
        <v>1039369.98</v>
      </c>
      <c r="BW170">
        <v>245603.89</v>
      </c>
      <c r="BX170">
        <v>0.23630073479705468</v>
      </c>
      <c r="BY170" t="s">
        <v>2332</v>
      </c>
      <c r="BZ170" t="b">
        <v>0</v>
      </c>
      <c r="CA170" t="b">
        <v>0</v>
      </c>
      <c r="CB170" t="b">
        <v>0</v>
      </c>
      <c r="CC170" t="b">
        <v>0</v>
      </c>
      <c r="CD170" t="b">
        <v>0</v>
      </c>
      <c r="CE170" t="b">
        <v>0</v>
      </c>
      <c r="CF170" t="b">
        <v>0</v>
      </c>
      <c r="CG170" t="b">
        <v>0</v>
      </c>
      <c r="CH170" t="b">
        <v>0</v>
      </c>
      <c r="CI170" t="b">
        <v>0</v>
      </c>
      <c r="CJ170" t="b">
        <v>0</v>
      </c>
      <c r="CK170" t="b">
        <v>0</v>
      </c>
      <c r="CL170" t="b">
        <v>0</v>
      </c>
      <c r="CM170" t="b">
        <v>0</v>
      </c>
      <c r="CN170" t="b">
        <v>0</v>
      </c>
      <c r="CO170" t="b">
        <v>0</v>
      </c>
      <c r="CP170" t="b">
        <v>0</v>
      </c>
      <c r="CQ170" t="b">
        <v>0</v>
      </c>
      <c r="CR170" t="b">
        <v>0</v>
      </c>
    </row>
    <row r="171" spans="1:96" x14ac:dyDescent="0.25">
      <c r="A171">
        <v>259</v>
      </c>
      <c r="B171" t="s">
        <v>1671</v>
      </c>
      <c r="C171" t="s">
        <v>1672</v>
      </c>
      <c r="D171" t="s">
        <v>56</v>
      </c>
      <c r="E171" t="s">
        <v>57</v>
      </c>
      <c r="F171" t="s">
        <v>3877</v>
      </c>
      <c r="G171">
        <v>11755</v>
      </c>
      <c r="H171">
        <v>1</v>
      </c>
      <c r="I171" t="s">
        <v>4027</v>
      </c>
      <c r="J171" t="s">
        <v>58</v>
      </c>
      <c r="K171">
        <v>8</v>
      </c>
      <c r="L171">
        <v>1316</v>
      </c>
      <c r="M171" t="s">
        <v>98</v>
      </c>
      <c r="N171" t="s">
        <v>1988</v>
      </c>
      <c r="O171">
        <v>3</v>
      </c>
      <c r="P171">
        <v>3</v>
      </c>
      <c r="Q171">
        <v>1</v>
      </c>
      <c r="V171">
        <v>1301459</v>
      </c>
      <c r="W171">
        <v>947864</v>
      </c>
      <c r="X171">
        <v>142</v>
      </c>
      <c r="Y171" t="s">
        <v>61</v>
      </c>
      <c r="Z171">
        <v>85434</v>
      </c>
      <c r="AA171" t="e">
        <v>#VALUE!</v>
      </c>
      <c r="AB171">
        <v>8</v>
      </c>
      <c r="AC171" t="s">
        <v>61</v>
      </c>
      <c r="AD171" t="s">
        <v>3878</v>
      </c>
      <c r="AF171" t="s">
        <v>61</v>
      </c>
      <c r="AG171" t="s">
        <v>60</v>
      </c>
      <c r="AI171" t="s">
        <v>2289</v>
      </c>
      <c r="AL171" t="s">
        <v>2303</v>
      </c>
      <c r="AN171" t="s">
        <v>11</v>
      </c>
      <c r="AO171" t="s">
        <v>92</v>
      </c>
      <c r="AP171" t="s">
        <v>61</v>
      </c>
      <c r="AQ171" t="s">
        <v>61</v>
      </c>
      <c r="AR171" t="s">
        <v>61</v>
      </c>
      <c r="AV171">
        <v>8</v>
      </c>
      <c r="BE171" t="s">
        <v>60</v>
      </c>
      <c r="BH171" t="s">
        <v>60</v>
      </c>
      <c r="BN171" t="s">
        <v>60</v>
      </c>
      <c r="BQ171" t="s">
        <v>61</v>
      </c>
      <c r="BR171">
        <v>44957</v>
      </c>
      <c r="BS171">
        <v>2.5123287671232877</v>
      </c>
      <c r="BT171">
        <v>44957</v>
      </c>
      <c r="BU171" t="s">
        <v>11</v>
      </c>
      <c r="BV171">
        <v>688810.38</v>
      </c>
      <c r="BW171">
        <v>-89708.47</v>
      </c>
      <c r="BX171">
        <v>-0.13023681495624384</v>
      </c>
      <c r="BY171" t="s">
        <v>2332</v>
      </c>
      <c r="BZ171" t="b">
        <v>1</v>
      </c>
      <c r="CA171" t="b">
        <v>1</v>
      </c>
      <c r="CB171" t="b">
        <v>0</v>
      </c>
      <c r="CC171" t="b">
        <v>1</v>
      </c>
      <c r="CD171" t="b">
        <v>0</v>
      </c>
      <c r="CE171" t="b">
        <v>0</v>
      </c>
      <c r="CF171" t="b">
        <v>1</v>
      </c>
      <c r="CG171" t="b">
        <v>0</v>
      </c>
      <c r="CH171" t="b">
        <v>0</v>
      </c>
      <c r="CI171" t="b">
        <v>0</v>
      </c>
      <c r="CJ171" t="b">
        <v>0</v>
      </c>
      <c r="CK171" t="b">
        <v>0</v>
      </c>
      <c r="CL171" t="b">
        <v>0</v>
      </c>
      <c r="CM171" t="b">
        <v>0</v>
      </c>
      <c r="CN171" t="b">
        <v>1</v>
      </c>
      <c r="CO171" t="b">
        <v>0</v>
      </c>
      <c r="CP171" t="b">
        <v>0</v>
      </c>
      <c r="CQ171" t="b">
        <v>0</v>
      </c>
      <c r="CR171" t="b">
        <v>0</v>
      </c>
    </row>
    <row r="172" spans="1:96" x14ac:dyDescent="0.25">
      <c r="A172">
        <v>263</v>
      </c>
      <c r="B172" t="s">
        <v>1793</v>
      </c>
      <c r="C172" t="s">
        <v>1795</v>
      </c>
      <c r="D172" t="s">
        <v>56</v>
      </c>
      <c r="E172" t="s">
        <v>57</v>
      </c>
      <c r="F172" t="s">
        <v>1794</v>
      </c>
      <c r="G172">
        <v>13290</v>
      </c>
      <c r="H172">
        <v>1</v>
      </c>
      <c r="I172" t="s">
        <v>4027</v>
      </c>
      <c r="J172" t="s">
        <v>73</v>
      </c>
      <c r="K172">
        <v>2</v>
      </c>
      <c r="L172">
        <v>1236</v>
      </c>
      <c r="M172" t="s">
        <v>197</v>
      </c>
      <c r="N172" t="s">
        <v>1988</v>
      </c>
      <c r="O172">
        <v>3</v>
      </c>
      <c r="P172">
        <v>2</v>
      </c>
      <c r="Q172">
        <v>0.83333333333333348</v>
      </c>
      <c r="T172" t="s">
        <v>4030</v>
      </c>
      <c r="V172">
        <v>2400000</v>
      </c>
      <c r="W172">
        <v>2752774</v>
      </c>
      <c r="X172">
        <v>220</v>
      </c>
      <c r="Y172">
        <v>11</v>
      </c>
      <c r="Z172">
        <v>304606</v>
      </c>
      <c r="AA172">
        <v>0.95</v>
      </c>
      <c r="AB172">
        <v>11</v>
      </c>
      <c r="AC172" t="s">
        <v>3700</v>
      </c>
      <c r="AD172" t="s">
        <v>3701</v>
      </c>
      <c r="AE172">
        <v>1</v>
      </c>
      <c r="AF172" t="s">
        <v>3702</v>
      </c>
      <c r="AG172">
        <v>43874</v>
      </c>
      <c r="AI172" t="s">
        <v>3703</v>
      </c>
      <c r="AL172" t="s">
        <v>3704</v>
      </c>
      <c r="AN172" t="s">
        <v>10</v>
      </c>
      <c r="AO172" t="s">
        <v>1796</v>
      </c>
      <c r="AP172" t="s">
        <v>190</v>
      </c>
      <c r="AQ172" t="s">
        <v>3705</v>
      </c>
      <c r="AR172">
        <v>4</v>
      </c>
      <c r="AS172" t="s">
        <v>3706</v>
      </c>
      <c r="AT172" t="s">
        <v>2320</v>
      </c>
      <c r="AU172" t="s">
        <v>3707</v>
      </c>
      <c r="AV172">
        <v>10</v>
      </c>
      <c r="AZ172" t="s">
        <v>24</v>
      </c>
      <c r="BC172" t="s">
        <v>10</v>
      </c>
      <c r="BD172">
        <v>365</v>
      </c>
      <c r="BE172" t="s">
        <v>60</v>
      </c>
      <c r="BH172" t="s">
        <v>60</v>
      </c>
      <c r="BK172" t="s">
        <v>11</v>
      </c>
      <c r="BN172" t="s">
        <v>60</v>
      </c>
      <c r="BQ172" t="s">
        <v>61</v>
      </c>
      <c r="BR172">
        <v>45169</v>
      </c>
      <c r="BS172">
        <v>3.0931506849315067</v>
      </c>
      <c r="BT172">
        <v>45169</v>
      </c>
      <c r="BU172" t="s">
        <v>11</v>
      </c>
      <c r="BV172">
        <v>643978.31000000006</v>
      </c>
      <c r="BW172">
        <v>30802.22</v>
      </c>
      <c r="BX172">
        <v>4.7831145120400091E-2</v>
      </c>
      <c r="BY172" t="s">
        <v>2332</v>
      </c>
      <c r="BZ172" t="b">
        <v>1</v>
      </c>
      <c r="CA172" t="b">
        <v>1</v>
      </c>
      <c r="CB172" t="b">
        <v>1</v>
      </c>
      <c r="CC172" t="b">
        <v>1</v>
      </c>
      <c r="CD172" t="b">
        <v>1</v>
      </c>
      <c r="CE172" t="b">
        <v>0</v>
      </c>
      <c r="CF172" t="b">
        <v>1</v>
      </c>
      <c r="CG172" t="b">
        <v>0</v>
      </c>
      <c r="CH172" t="b">
        <v>0</v>
      </c>
      <c r="CI172" t="b">
        <v>0</v>
      </c>
      <c r="CJ172" t="b">
        <v>0</v>
      </c>
      <c r="CK172" t="b">
        <v>0</v>
      </c>
      <c r="CL172" t="b">
        <v>0</v>
      </c>
      <c r="CM172" t="b">
        <v>0</v>
      </c>
      <c r="CN172" t="b">
        <v>0</v>
      </c>
      <c r="CO172" t="b">
        <v>0</v>
      </c>
      <c r="CP172" t="b">
        <v>0</v>
      </c>
      <c r="CQ172" t="b">
        <v>0</v>
      </c>
      <c r="CR172" t="b">
        <v>0</v>
      </c>
    </row>
    <row r="173" spans="1:96" x14ac:dyDescent="0.25">
      <c r="A173">
        <v>264</v>
      </c>
      <c r="B173" t="s">
        <v>1747</v>
      </c>
      <c r="C173" t="s">
        <v>1749</v>
      </c>
      <c r="D173" t="s">
        <v>340</v>
      </c>
      <c r="E173" t="s">
        <v>57</v>
      </c>
      <c r="F173" t="s">
        <v>1748</v>
      </c>
      <c r="G173">
        <v>53129</v>
      </c>
      <c r="H173">
        <v>2</v>
      </c>
      <c r="I173" t="s">
        <v>122</v>
      </c>
      <c r="J173" t="s">
        <v>272</v>
      </c>
      <c r="K173">
        <v>12</v>
      </c>
      <c r="L173">
        <v>1444</v>
      </c>
      <c r="M173" t="s">
        <v>98</v>
      </c>
      <c r="N173" t="s">
        <v>1988</v>
      </c>
      <c r="O173">
        <v>3</v>
      </c>
      <c r="P173">
        <v>2</v>
      </c>
      <c r="Q173">
        <v>0.83333333333333348</v>
      </c>
      <c r="V173">
        <v>1177783</v>
      </c>
      <c r="W173">
        <v>1417497</v>
      </c>
      <c r="X173">
        <v>118</v>
      </c>
      <c r="Y173">
        <v>3</v>
      </c>
      <c r="Z173">
        <v>367232</v>
      </c>
      <c r="AA173">
        <v>0.97457627118644063</v>
      </c>
      <c r="AB173">
        <v>5</v>
      </c>
      <c r="AC173" t="s">
        <v>4054</v>
      </c>
      <c r="AD173" t="s">
        <v>2481</v>
      </c>
      <c r="AE173">
        <v>2</v>
      </c>
      <c r="AF173" t="s">
        <v>2482</v>
      </c>
      <c r="AG173">
        <v>43892</v>
      </c>
      <c r="AI173" t="s">
        <v>2483</v>
      </c>
      <c r="AL173" t="s">
        <v>2484</v>
      </c>
      <c r="AN173" t="s">
        <v>10</v>
      </c>
      <c r="AO173" t="s">
        <v>1750</v>
      </c>
      <c r="AP173" t="s">
        <v>566</v>
      </c>
      <c r="AQ173" t="s">
        <v>352</v>
      </c>
      <c r="AR173">
        <v>4</v>
      </c>
      <c r="AS173" t="s">
        <v>2485</v>
      </c>
      <c r="AT173" t="s">
        <v>2486</v>
      </c>
      <c r="AU173" t="s">
        <v>2487</v>
      </c>
      <c r="AV173">
        <v>3</v>
      </c>
      <c r="AZ173" t="s">
        <v>3</v>
      </c>
      <c r="BC173" t="s">
        <v>10</v>
      </c>
      <c r="BD173">
        <v>360</v>
      </c>
      <c r="BE173" t="s">
        <v>60</v>
      </c>
      <c r="BF173" t="s">
        <v>10</v>
      </c>
      <c r="BG173" t="s">
        <v>2213</v>
      </c>
      <c r="BH173" t="e">
        <v>#VALUE!</v>
      </c>
      <c r="BJ173" t="s">
        <v>2488</v>
      </c>
      <c r="BK173" t="s">
        <v>10</v>
      </c>
      <c r="BL173">
        <v>720</v>
      </c>
      <c r="BM173">
        <v>60</v>
      </c>
      <c r="BN173" t="s">
        <v>60</v>
      </c>
      <c r="BP173">
        <v>120</v>
      </c>
      <c r="BQ173" t="s">
        <v>61</v>
      </c>
      <c r="BR173">
        <v>45016</v>
      </c>
      <c r="BS173">
        <v>2.6739726027397261</v>
      </c>
      <c r="BT173">
        <v>45016</v>
      </c>
      <c r="BU173" t="s">
        <v>11</v>
      </c>
      <c r="BV173">
        <v>467930.33</v>
      </c>
      <c r="BW173">
        <v>8266.49</v>
      </c>
      <c r="BX173">
        <v>1.766607007500454E-2</v>
      </c>
      <c r="BY173" t="s">
        <v>2332</v>
      </c>
      <c r="BZ173" t="b">
        <v>1</v>
      </c>
      <c r="CA173" t="b">
        <v>1</v>
      </c>
      <c r="CB173" t="b">
        <v>0</v>
      </c>
      <c r="CC173" t="b">
        <v>1</v>
      </c>
      <c r="CD173" t="b">
        <v>0</v>
      </c>
      <c r="CE173" t="b">
        <v>0</v>
      </c>
      <c r="CF173" t="b">
        <v>1</v>
      </c>
      <c r="CG173" t="b">
        <v>0</v>
      </c>
      <c r="CH173" t="b">
        <v>0</v>
      </c>
      <c r="CI173" t="b">
        <v>0</v>
      </c>
      <c r="CJ173" t="b">
        <v>0</v>
      </c>
      <c r="CK173" t="b">
        <v>0</v>
      </c>
      <c r="CL173" t="b">
        <v>0</v>
      </c>
      <c r="CM173" t="b">
        <v>0</v>
      </c>
      <c r="CN173" t="b">
        <v>0</v>
      </c>
      <c r="CO173" t="b">
        <v>0</v>
      </c>
      <c r="CP173" t="b">
        <v>0</v>
      </c>
      <c r="CQ173" t="b">
        <v>0</v>
      </c>
      <c r="CR173" t="b">
        <v>0</v>
      </c>
    </row>
    <row r="174" spans="1:96" x14ac:dyDescent="0.25">
      <c r="A174">
        <v>265</v>
      </c>
      <c r="B174" t="s">
        <v>1673</v>
      </c>
      <c r="C174" t="s">
        <v>1675</v>
      </c>
      <c r="D174" t="s">
        <v>298</v>
      </c>
      <c r="E174" t="s">
        <v>57</v>
      </c>
      <c r="F174" t="s">
        <v>1674</v>
      </c>
      <c r="G174">
        <v>77380</v>
      </c>
      <c r="H174">
        <v>0</v>
      </c>
      <c r="I174" t="s">
        <v>4036</v>
      </c>
      <c r="J174" t="s">
        <v>4037</v>
      </c>
      <c r="K174">
        <v>17</v>
      </c>
      <c r="L174">
        <v>1553</v>
      </c>
      <c r="M174" t="s">
        <v>124</v>
      </c>
      <c r="N174" t="s">
        <v>2302</v>
      </c>
      <c r="O174">
        <v>2</v>
      </c>
      <c r="P174">
        <v>3</v>
      </c>
      <c r="Q174">
        <v>0.91666666666666652</v>
      </c>
      <c r="V174">
        <v>1339065</v>
      </c>
      <c r="W174">
        <v>1511712</v>
      </c>
      <c r="X174">
        <v>152</v>
      </c>
      <c r="Y174">
        <v>23</v>
      </c>
      <c r="Z174">
        <v>44940</v>
      </c>
      <c r="AA174">
        <v>0.84868421052631582</v>
      </c>
      <c r="AB174">
        <v>6</v>
      </c>
      <c r="AC174" t="s">
        <v>3470</v>
      </c>
      <c r="AD174" t="s">
        <v>3471</v>
      </c>
      <c r="AE174">
        <v>0</v>
      </c>
      <c r="AG174">
        <v>43874</v>
      </c>
      <c r="AH174">
        <v>43971</v>
      </c>
      <c r="AI174" t="s">
        <v>2289</v>
      </c>
      <c r="AJ174">
        <v>44004</v>
      </c>
      <c r="AK174" t="s">
        <v>3978</v>
      </c>
      <c r="AL174" t="s">
        <v>4055</v>
      </c>
      <c r="AM174">
        <v>44011</v>
      </c>
      <c r="AN174" t="s">
        <v>10</v>
      </c>
      <c r="AO174" t="s">
        <v>3472</v>
      </c>
      <c r="AP174" t="s">
        <v>3473</v>
      </c>
      <c r="AQ174">
        <v>1.26</v>
      </c>
      <c r="AR174">
        <v>3</v>
      </c>
      <c r="AS174" t="s">
        <v>2800</v>
      </c>
      <c r="AT174" t="s">
        <v>2748</v>
      </c>
      <c r="AU174" t="s">
        <v>2749</v>
      </c>
      <c r="AV174">
        <v>6</v>
      </c>
      <c r="AZ174" t="s">
        <v>2362</v>
      </c>
      <c r="BC174" t="s">
        <v>10</v>
      </c>
      <c r="BD174">
        <v>180</v>
      </c>
      <c r="BE174" t="s">
        <v>60</v>
      </c>
      <c r="BH174" t="s">
        <v>60</v>
      </c>
      <c r="BN174" t="s">
        <v>60</v>
      </c>
      <c r="BQ174" t="s">
        <v>61</v>
      </c>
      <c r="BR174">
        <v>44957</v>
      </c>
      <c r="BS174">
        <v>2.5123287671232877</v>
      </c>
      <c r="BT174">
        <v>44957</v>
      </c>
      <c r="BU174" t="s">
        <v>11</v>
      </c>
      <c r="BV174">
        <v>612090.18999999994</v>
      </c>
      <c r="BW174">
        <v>-17481.189999999999</v>
      </c>
      <c r="BX174">
        <v>-2.8559827106524938E-2</v>
      </c>
      <c r="BY174" t="s">
        <v>2286</v>
      </c>
      <c r="BZ174" t="b">
        <v>1</v>
      </c>
      <c r="CA174" t="b">
        <v>1</v>
      </c>
      <c r="CB174" t="b">
        <v>0</v>
      </c>
      <c r="CC174" t="b">
        <v>0</v>
      </c>
      <c r="CD174" t="b">
        <v>1</v>
      </c>
      <c r="CE174" t="b">
        <v>0</v>
      </c>
      <c r="CF174" t="b">
        <v>1</v>
      </c>
      <c r="CG174" t="b">
        <v>1</v>
      </c>
      <c r="CH174" t="b">
        <v>0</v>
      </c>
      <c r="CI174" t="b">
        <v>0</v>
      </c>
      <c r="CJ174" t="b">
        <v>0</v>
      </c>
      <c r="CK174" t="b">
        <v>0</v>
      </c>
      <c r="CL174" t="b">
        <v>0</v>
      </c>
      <c r="CM174" t="b">
        <v>0</v>
      </c>
      <c r="CN174" t="b">
        <v>0</v>
      </c>
      <c r="CO174" t="b">
        <v>0</v>
      </c>
      <c r="CP174" t="b">
        <v>1</v>
      </c>
      <c r="CQ174" t="b">
        <v>0</v>
      </c>
      <c r="CR174" t="b">
        <v>0</v>
      </c>
    </row>
    <row r="175" spans="1:96" x14ac:dyDescent="0.25">
      <c r="A175">
        <v>267</v>
      </c>
      <c r="B175" t="s">
        <v>1833</v>
      </c>
      <c r="C175" t="s">
        <v>1835</v>
      </c>
      <c r="D175" t="s">
        <v>214</v>
      </c>
      <c r="E175" t="s">
        <v>57</v>
      </c>
      <c r="F175" t="s">
        <v>1834</v>
      </c>
      <c r="G175">
        <v>44136</v>
      </c>
      <c r="H175">
        <v>2</v>
      </c>
      <c r="I175" t="s">
        <v>122</v>
      </c>
      <c r="J175" t="s">
        <v>226</v>
      </c>
      <c r="K175">
        <v>11</v>
      </c>
      <c r="L175">
        <v>1262</v>
      </c>
      <c r="M175" t="s">
        <v>410</v>
      </c>
      <c r="N175" t="s">
        <v>1988</v>
      </c>
      <c r="O175">
        <v>2</v>
      </c>
      <c r="P175">
        <v>3</v>
      </c>
      <c r="Q175">
        <v>0.91666666666666652</v>
      </c>
      <c r="V175">
        <v>1654292</v>
      </c>
      <c r="W175">
        <v>1378409</v>
      </c>
      <c r="X175">
        <v>149</v>
      </c>
      <c r="Y175">
        <v>35</v>
      </c>
      <c r="Z175">
        <v>261762</v>
      </c>
      <c r="AA175">
        <v>0.7651006711409396</v>
      </c>
      <c r="AB175">
        <v>7</v>
      </c>
      <c r="AC175" t="s">
        <v>61</v>
      </c>
      <c r="AD175" t="s">
        <v>3879</v>
      </c>
      <c r="AF175" t="s">
        <v>61</v>
      </c>
      <c r="AG175" t="s">
        <v>60</v>
      </c>
      <c r="AH175">
        <v>43969</v>
      </c>
      <c r="AI175" t="s">
        <v>2289</v>
      </c>
      <c r="AJ175">
        <v>44004</v>
      </c>
      <c r="AK175" t="s">
        <v>3978</v>
      </c>
      <c r="AL175" t="s">
        <v>2303</v>
      </c>
      <c r="AN175" t="s">
        <v>10</v>
      </c>
      <c r="AO175" t="s">
        <v>92</v>
      </c>
      <c r="AP175" t="s">
        <v>61</v>
      </c>
      <c r="AQ175" t="s">
        <v>61</v>
      </c>
      <c r="AR175" t="s">
        <v>61</v>
      </c>
      <c r="AS175" t="s">
        <v>4056</v>
      </c>
      <c r="AT175" t="s">
        <v>4057</v>
      </c>
      <c r="AU175" t="s">
        <v>4058</v>
      </c>
      <c r="AV175">
        <v>7</v>
      </c>
      <c r="BE175" t="s">
        <v>60</v>
      </c>
      <c r="BH175" t="s">
        <v>60</v>
      </c>
      <c r="BN175" t="s">
        <v>60</v>
      </c>
      <c r="BQ175" t="s">
        <v>61</v>
      </c>
      <c r="BR175">
        <v>45322</v>
      </c>
      <c r="BS175">
        <v>3.5123287671232877</v>
      </c>
      <c r="BT175">
        <v>45322</v>
      </c>
      <c r="BU175" t="s">
        <v>11</v>
      </c>
      <c r="BV175">
        <v>457777.28</v>
      </c>
      <c r="BW175">
        <v>12898.35</v>
      </c>
      <c r="BX175">
        <v>2.8176037919575212E-2</v>
      </c>
      <c r="BY175" t="s">
        <v>2286</v>
      </c>
      <c r="BZ175" t="b">
        <v>1</v>
      </c>
      <c r="CA175" t="b">
        <v>1</v>
      </c>
      <c r="CB175" t="b">
        <v>0</v>
      </c>
      <c r="CC175" t="b">
        <v>1</v>
      </c>
      <c r="CD175" t="b">
        <v>0</v>
      </c>
      <c r="CE175" t="b">
        <v>0</v>
      </c>
      <c r="CF175" t="b">
        <v>1</v>
      </c>
      <c r="CG175" t="b">
        <v>1</v>
      </c>
      <c r="CH175" t="b">
        <v>0</v>
      </c>
      <c r="CI175" t="b">
        <v>0</v>
      </c>
      <c r="CJ175" t="b">
        <v>0</v>
      </c>
      <c r="CK175" t="b">
        <v>0</v>
      </c>
      <c r="CL175" t="b">
        <v>0</v>
      </c>
      <c r="CM175" t="b">
        <v>0</v>
      </c>
      <c r="CN175" t="b">
        <v>0</v>
      </c>
      <c r="CO175" t="b">
        <v>0</v>
      </c>
      <c r="CP175" t="b">
        <v>0</v>
      </c>
      <c r="CQ175" t="b">
        <v>0</v>
      </c>
      <c r="CR175" t="b">
        <v>0</v>
      </c>
    </row>
    <row r="176" spans="1:96" x14ac:dyDescent="0.25">
      <c r="A176">
        <v>269</v>
      </c>
      <c r="B176" t="s">
        <v>1751</v>
      </c>
      <c r="C176" t="s">
        <v>1753</v>
      </c>
      <c r="D176" t="s">
        <v>214</v>
      </c>
      <c r="E176" t="s">
        <v>57</v>
      </c>
      <c r="F176" t="s">
        <v>1752</v>
      </c>
      <c r="G176">
        <v>44333</v>
      </c>
      <c r="H176">
        <v>2</v>
      </c>
      <c r="I176" t="s">
        <v>122</v>
      </c>
      <c r="J176" t="s">
        <v>226</v>
      </c>
      <c r="K176">
        <v>11</v>
      </c>
      <c r="L176">
        <v>1480</v>
      </c>
      <c r="M176" t="s">
        <v>98</v>
      </c>
      <c r="N176" t="s">
        <v>2296</v>
      </c>
      <c r="O176">
        <v>2</v>
      </c>
      <c r="P176">
        <v>2</v>
      </c>
      <c r="Q176">
        <v>0.75</v>
      </c>
      <c r="V176">
        <v>776821</v>
      </c>
      <c r="W176">
        <v>598403</v>
      </c>
      <c r="X176">
        <v>129</v>
      </c>
      <c r="Y176">
        <v>6</v>
      </c>
      <c r="Z176">
        <v>73481</v>
      </c>
      <c r="AA176">
        <v>0.95348837209302328</v>
      </c>
      <c r="AB176">
        <v>3</v>
      </c>
      <c r="AC176" t="s">
        <v>3189</v>
      </c>
      <c r="AD176" t="s">
        <v>3190</v>
      </c>
      <c r="AE176">
        <v>0</v>
      </c>
      <c r="AF176">
        <v>0</v>
      </c>
      <c r="AG176">
        <v>43878</v>
      </c>
      <c r="AI176" t="s">
        <v>3191</v>
      </c>
      <c r="AL176" t="s">
        <v>3192</v>
      </c>
      <c r="AN176" t="s">
        <v>10</v>
      </c>
      <c r="AO176" t="s">
        <v>1754</v>
      </c>
      <c r="AP176" t="s">
        <v>566</v>
      </c>
      <c r="AQ176" t="s">
        <v>352</v>
      </c>
      <c r="AR176">
        <v>2</v>
      </c>
      <c r="AS176" t="s">
        <v>1755</v>
      </c>
      <c r="AT176" t="s">
        <v>1756</v>
      </c>
      <c r="AU176" t="s">
        <v>1757</v>
      </c>
      <c r="AV176">
        <v>3</v>
      </c>
      <c r="AW176" t="s">
        <v>2293</v>
      </c>
      <c r="AX176" t="s">
        <v>2301</v>
      </c>
      <c r="AZ176" t="s">
        <v>24</v>
      </c>
      <c r="BC176" t="s">
        <v>10</v>
      </c>
      <c r="BD176">
        <v>180</v>
      </c>
      <c r="BE176" t="s">
        <v>60</v>
      </c>
      <c r="BG176">
        <v>0</v>
      </c>
      <c r="BH176" t="s">
        <v>60</v>
      </c>
      <c r="BK176" t="s">
        <v>10</v>
      </c>
      <c r="BL176">
        <v>360</v>
      </c>
      <c r="BM176">
        <v>60</v>
      </c>
      <c r="BN176" t="s">
        <v>60</v>
      </c>
      <c r="BP176">
        <v>60</v>
      </c>
      <c r="BQ176" t="s">
        <v>61</v>
      </c>
      <c r="BR176">
        <v>45016</v>
      </c>
      <c r="BS176">
        <v>2.6739726027397261</v>
      </c>
      <c r="BT176">
        <v>45016</v>
      </c>
      <c r="BU176" t="s">
        <v>11</v>
      </c>
      <c r="BV176">
        <v>405949.19</v>
      </c>
      <c r="BW176">
        <v>-76979.11</v>
      </c>
      <c r="BX176">
        <v>-0.18962745066691722</v>
      </c>
      <c r="BY176" t="s">
        <v>2332</v>
      </c>
      <c r="BZ176" t="b">
        <v>1</v>
      </c>
      <c r="CA176" t="b">
        <v>0</v>
      </c>
      <c r="CB176" t="b">
        <v>0</v>
      </c>
      <c r="CC176" t="b">
        <v>0</v>
      </c>
      <c r="CD176" t="b">
        <v>0</v>
      </c>
      <c r="CE176" t="b">
        <v>0</v>
      </c>
      <c r="CF176" t="b">
        <v>0</v>
      </c>
      <c r="CG176" t="b">
        <v>1</v>
      </c>
      <c r="CH176" t="b">
        <v>0</v>
      </c>
      <c r="CI176" t="b">
        <v>0</v>
      </c>
      <c r="CJ176" t="b">
        <v>0</v>
      </c>
      <c r="CK176" t="b">
        <v>0</v>
      </c>
      <c r="CL176" t="b">
        <v>0</v>
      </c>
      <c r="CM176" t="b">
        <v>0</v>
      </c>
      <c r="CN176" t="b">
        <v>0</v>
      </c>
      <c r="CO176" t="b">
        <v>0</v>
      </c>
      <c r="CP176" t="b">
        <v>0</v>
      </c>
      <c r="CQ176" t="b">
        <v>0</v>
      </c>
      <c r="CR176" t="b">
        <v>0</v>
      </c>
    </row>
    <row r="177" spans="1:96" x14ac:dyDescent="0.25">
      <c r="A177">
        <v>270</v>
      </c>
      <c r="B177" t="s">
        <v>1765</v>
      </c>
      <c r="C177" t="s">
        <v>1767</v>
      </c>
      <c r="D177" t="s">
        <v>83</v>
      </c>
      <c r="E177" t="s">
        <v>57</v>
      </c>
      <c r="F177" t="s">
        <v>1766</v>
      </c>
      <c r="G177">
        <v>1453</v>
      </c>
      <c r="H177">
        <v>1</v>
      </c>
      <c r="I177" t="s">
        <v>4027</v>
      </c>
      <c r="J177" t="s">
        <v>84</v>
      </c>
      <c r="K177">
        <v>1</v>
      </c>
      <c r="L177">
        <v>1199</v>
      </c>
      <c r="M177" t="s">
        <v>480</v>
      </c>
      <c r="N177" t="s">
        <v>1988</v>
      </c>
      <c r="O177">
        <v>2</v>
      </c>
      <c r="P177">
        <v>2</v>
      </c>
      <c r="Q177">
        <v>0.75</v>
      </c>
      <c r="V177">
        <v>727181</v>
      </c>
      <c r="W177">
        <v>572285</v>
      </c>
      <c r="X177">
        <v>28</v>
      </c>
      <c r="Y177">
        <v>7</v>
      </c>
      <c r="Z177">
        <v>46576</v>
      </c>
      <c r="AA177">
        <v>0.75</v>
      </c>
      <c r="AB177">
        <v>4</v>
      </c>
      <c r="AC177" t="s">
        <v>3788</v>
      </c>
      <c r="AD177" t="s">
        <v>3789</v>
      </c>
      <c r="AE177">
        <v>2</v>
      </c>
      <c r="AF177" t="s">
        <v>2421</v>
      </c>
      <c r="AG177">
        <v>43882</v>
      </c>
      <c r="AI177" t="s">
        <v>2289</v>
      </c>
      <c r="AL177" t="s">
        <v>3790</v>
      </c>
      <c r="AN177" t="s">
        <v>10</v>
      </c>
      <c r="AO177" t="s">
        <v>1768</v>
      </c>
      <c r="AP177" t="s">
        <v>626</v>
      </c>
      <c r="AQ177" t="s">
        <v>1769</v>
      </c>
      <c r="AR177">
        <v>3</v>
      </c>
      <c r="AS177" t="s">
        <v>3791</v>
      </c>
      <c r="AT177" t="s">
        <v>3792</v>
      </c>
      <c r="AU177" t="s">
        <v>3793</v>
      </c>
      <c r="AV177">
        <v>2</v>
      </c>
      <c r="AW177" t="s">
        <v>2293</v>
      </c>
      <c r="AX177" t="s">
        <v>2301</v>
      </c>
      <c r="AZ177" t="s">
        <v>3</v>
      </c>
      <c r="BC177" t="s">
        <v>10</v>
      </c>
      <c r="BD177">
        <v>180</v>
      </c>
      <c r="BE177" t="s">
        <v>60</v>
      </c>
      <c r="BH177" t="s">
        <v>60</v>
      </c>
      <c r="BN177" t="s">
        <v>60</v>
      </c>
      <c r="BQ177" t="s">
        <v>61</v>
      </c>
      <c r="BR177">
        <v>45046</v>
      </c>
      <c r="BS177">
        <v>2.7561643835616438</v>
      </c>
      <c r="BT177">
        <v>45046</v>
      </c>
      <c r="BU177" t="s">
        <v>11</v>
      </c>
      <c r="BV177">
        <v>613825.16</v>
      </c>
      <c r="BW177">
        <v>66475.73</v>
      </c>
      <c r="BX177">
        <v>0.10829749956811804</v>
      </c>
      <c r="BY177" t="s">
        <v>2332</v>
      </c>
      <c r="BZ177" t="b">
        <v>1</v>
      </c>
      <c r="CA177" t="b">
        <v>1</v>
      </c>
      <c r="CB177" t="b">
        <v>0</v>
      </c>
      <c r="CC177" t="b">
        <v>1</v>
      </c>
      <c r="CD177" t="b">
        <v>0</v>
      </c>
      <c r="CE177" t="b">
        <v>0</v>
      </c>
      <c r="CF177" t="b">
        <v>0</v>
      </c>
      <c r="CG177" t="b">
        <v>0</v>
      </c>
      <c r="CH177" t="b">
        <v>0</v>
      </c>
      <c r="CI177" t="b">
        <v>0</v>
      </c>
      <c r="CJ177" t="b">
        <v>0</v>
      </c>
      <c r="CK177" t="b">
        <v>0</v>
      </c>
      <c r="CL177" t="b">
        <v>1</v>
      </c>
      <c r="CM177" t="b">
        <v>0</v>
      </c>
      <c r="CN177" t="b">
        <v>0</v>
      </c>
      <c r="CO177" t="b">
        <v>0</v>
      </c>
      <c r="CP177" t="b">
        <v>0</v>
      </c>
      <c r="CQ177" t="b">
        <v>0</v>
      </c>
      <c r="CR177" t="b">
        <v>0</v>
      </c>
    </row>
    <row r="178" spans="1:96" x14ac:dyDescent="0.25">
      <c r="A178">
        <v>273</v>
      </c>
      <c r="B178" t="s">
        <v>1836</v>
      </c>
      <c r="C178" t="s">
        <v>1012</v>
      </c>
      <c r="D178" t="s">
        <v>409</v>
      </c>
      <c r="E178" t="s">
        <v>57</v>
      </c>
      <c r="F178" t="s">
        <v>1837</v>
      </c>
      <c r="G178">
        <v>28027</v>
      </c>
      <c r="H178">
        <v>2</v>
      </c>
      <c r="I178" t="s">
        <v>122</v>
      </c>
      <c r="J178" t="s">
        <v>250</v>
      </c>
      <c r="K178">
        <v>6</v>
      </c>
      <c r="L178">
        <v>1541</v>
      </c>
      <c r="M178" t="s">
        <v>98</v>
      </c>
      <c r="N178" t="s">
        <v>1988</v>
      </c>
      <c r="O178">
        <v>1</v>
      </c>
      <c r="P178">
        <v>3</v>
      </c>
      <c r="Q178">
        <v>0.66666666666666663</v>
      </c>
      <c r="V178">
        <v>1361944</v>
      </c>
      <c r="W178">
        <v>1380828</v>
      </c>
      <c r="X178">
        <v>164</v>
      </c>
      <c r="Y178" t="s">
        <v>61</v>
      </c>
      <c r="Z178">
        <v>44340</v>
      </c>
      <c r="AA178" t="e">
        <v>#VALUE!</v>
      </c>
      <c r="AB178">
        <v>18</v>
      </c>
      <c r="AC178" t="s">
        <v>61</v>
      </c>
      <c r="AD178" t="s">
        <v>61</v>
      </c>
      <c r="AF178" t="s">
        <v>61</v>
      </c>
      <c r="AG178" t="s">
        <v>60</v>
      </c>
      <c r="AI178" t="s">
        <v>2289</v>
      </c>
      <c r="AL178" t="s">
        <v>2303</v>
      </c>
      <c r="AN178" t="s">
        <v>11</v>
      </c>
      <c r="AO178" t="s">
        <v>92</v>
      </c>
      <c r="AP178" t="s">
        <v>61</v>
      </c>
      <c r="AQ178" t="s">
        <v>61</v>
      </c>
      <c r="AR178" t="s">
        <v>61</v>
      </c>
      <c r="AV178">
        <v>18</v>
      </c>
      <c r="BE178" t="s">
        <v>60</v>
      </c>
      <c r="BH178" t="s">
        <v>60</v>
      </c>
      <c r="BN178" t="s">
        <v>60</v>
      </c>
      <c r="BQ178" t="s">
        <v>61</v>
      </c>
      <c r="BR178">
        <v>45322</v>
      </c>
      <c r="BS178">
        <v>3.5123287671232877</v>
      </c>
      <c r="BT178">
        <v>45322</v>
      </c>
      <c r="BU178" t="s">
        <v>11</v>
      </c>
      <c r="BV178">
        <v>509425.97</v>
      </c>
      <c r="BW178">
        <v>19225.439999999999</v>
      </c>
      <c r="BX178">
        <v>3.7739418742236484E-2</v>
      </c>
      <c r="BY178" t="s">
        <v>2332</v>
      </c>
      <c r="BZ178" t="b">
        <v>0</v>
      </c>
      <c r="CA178" t="b">
        <v>0</v>
      </c>
      <c r="CB178" t="b">
        <v>0</v>
      </c>
      <c r="CC178" t="b">
        <v>0</v>
      </c>
      <c r="CD178" t="b">
        <v>0</v>
      </c>
      <c r="CE178" t="b">
        <v>0</v>
      </c>
      <c r="CF178" t="b">
        <v>0</v>
      </c>
      <c r="CG178" t="b">
        <v>0</v>
      </c>
      <c r="CH178" t="b">
        <v>0</v>
      </c>
      <c r="CI178" t="b">
        <v>0</v>
      </c>
      <c r="CJ178" t="b">
        <v>0</v>
      </c>
      <c r="CK178" t="b">
        <v>0</v>
      </c>
      <c r="CL178" t="b">
        <v>0</v>
      </c>
      <c r="CM178" t="b">
        <v>0</v>
      </c>
      <c r="CN178" t="b">
        <v>0</v>
      </c>
      <c r="CO178" t="b">
        <v>0</v>
      </c>
      <c r="CP178" t="b">
        <v>0</v>
      </c>
      <c r="CQ178" t="b">
        <v>0</v>
      </c>
      <c r="CR178" t="b">
        <v>0</v>
      </c>
    </row>
    <row r="179" spans="1:96" x14ac:dyDescent="0.25">
      <c r="A179">
        <v>274</v>
      </c>
      <c r="B179" t="s">
        <v>1676</v>
      </c>
      <c r="C179" t="s">
        <v>1678</v>
      </c>
      <c r="D179" t="s">
        <v>181</v>
      </c>
      <c r="E179" t="s">
        <v>57</v>
      </c>
      <c r="F179" t="s">
        <v>1677</v>
      </c>
      <c r="G179">
        <v>19901</v>
      </c>
      <c r="H179">
        <v>2</v>
      </c>
      <c r="I179" t="s">
        <v>122</v>
      </c>
      <c r="J179" t="s">
        <v>182</v>
      </c>
      <c r="K179">
        <v>3</v>
      </c>
      <c r="L179">
        <v>978</v>
      </c>
      <c r="M179" t="s">
        <v>98</v>
      </c>
      <c r="N179" t="s">
        <v>1988</v>
      </c>
      <c r="O179">
        <v>2</v>
      </c>
      <c r="P179">
        <v>2</v>
      </c>
      <c r="Q179">
        <v>0.75</v>
      </c>
      <c r="V179">
        <v>928194</v>
      </c>
      <c r="W179">
        <v>838317</v>
      </c>
      <c r="X179">
        <v>90</v>
      </c>
      <c r="Y179">
        <v>12</v>
      </c>
      <c r="Z179">
        <v>155616</v>
      </c>
      <c r="AA179">
        <v>0.8666666666666667</v>
      </c>
      <c r="AB179">
        <v>4</v>
      </c>
      <c r="AC179" t="s">
        <v>2467</v>
      </c>
      <c r="AD179" t="s">
        <v>61</v>
      </c>
      <c r="AE179">
        <v>1</v>
      </c>
      <c r="AF179" t="s">
        <v>2567</v>
      </c>
      <c r="AG179">
        <v>43875</v>
      </c>
      <c r="AI179" t="s">
        <v>2720</v>
      </c>
      <c r="AL179" t="s">
        <v>2721</v>
      </c>
      <c r="AN179" t="s">
        <v>10</v>
      </c>
      <c r="AO179" t="s">
        <v>2722</v>
      </c>
      <c r="AP179">
        <v>29</v>
      </c>
      <c r="AQ179">
        <v>24.22</v>
      </c>
      <c r="AR179">
        <v>3</v>
      </c>
      <c r="AS179" t="s">
        <v>2723</v>
      </c>
      <c r="AT179" t="s">
        <v>2486</v>
      </c>
      <c r="AU179" t="s">
        <v>2724</v>
      </c>
      <c r="AV179">
        <v>3</v>
      </c>
      <c r="AZ179" t="s">
        <v>24</v>
      </c>
      <c r="BC179" t="s">
        <v>10</v>
      </c>
      <c r="BD179">
        <v>360</v>
      </c>
      <c r="BE179" t="s">
        <v>60</v>
      </c>
      <c r="BF179" t="s">
        <v>10</v>
      </c>
      <c r="BG179" t="s">
        <v>2213</v>
      </c>
      <c r="BH179" t="e">
        <v>#VALUE!</v>
      </c>
      <c r="BJ179" t="s">
        <v>2564</v>
      </c>
      <c r="BK179" t="s">
        <v>10</v>
      </c>
      <c r="BL179">
        <v>720</v>
      </c>
      <c r="BM179">
        <v>60</v>
      </c>
      <c r="BN179" t="s">
        <v>60</v>
      </c>
      <c r="BP179">
        <v>120</v>
      </c>
      <c r="BQ179" t="s">
        <v>61</v>
      </c>
      <c r="BR179">
        <v>44957</v>
      </c>
      <c r="BS179">
        <v>2.5123287671232877</v>
      </c>
      <c r="BT179">
        <v>44957</v>
      </c>
      <c r="BU179" t="s">
        <v>11</v>
      </c>
      <c r="BV179">
        <v>493447.07</v>
      </c>
      <c r="BW179">
        <v>-113791.94</v>
      </c>
      <c r="BX179">
        <v>-0.23060617220809518</v>
      </c>
      <c r="BY179" t="s">
        <v>2332</v>
      </c>
      <c r="BZ179" t="b">
        <v>1</v>
      </c>
      <c r="CA179" t="b">
        <v>1</v>
      </c>
      <c r="CB179" t="b">
        <v>0</v>
      </c>
      <c r="CC179" t="b">
        <v>0</v>
      </c>
      <c r="CD179" t="b">
        <v>0</v>
      </c>
      <c r="CE179" t="b">
        <v>0</v>
      </c>
      <c r="CF179" t="b">
        <v>0</v>
      </c>
      <c r="CG179" t="b">
        <v>0</v>
      </c>
      <c r="CH179" t="b">
        <v>0</v>
      </c>
      <c r="CI179" t="b">
        <v>0</v>
      </c>
      <c r="CJ179" t="b">
        <v>0</v>
      </c>
      <c r="CK179" t="b">
        <v>0</v>
      </c>
      <c r="CL179" t="b">
        <v>0</v>
      </c>
      <c r="CM179" t="b">
        <v>0</v>
      </c>
      <c r="CN179" t="b">
        <v>0</v>
      </c>
      <c r="CO179" t="b">
        <v>0</v>
      </c>
      <c r="CP179" t="b">
        <v>0</v>
      </c>
      <c r="CQ179" t="b">
        <v>0</v>
      </c>
      <c r="CR179" t="b">
        <v>0</v>
      </c>
    </row>
    <row r="180" spans="1:96" x14ac:dyDescent="0.25">
      <c r="A180">
        <v>275</v>
      </c>
      <c r="B180" t="s">
        <v>1758</v>
      </c>
      <c r="C180" t="s">
        <v>1760</v>
      </c>
      <c r="D180" t="s">
        <v>144</v>
      </c>
      <c r="E180" t="s">
        <v>57</v>
      </c>
      <c r="F180" t="s">
        <v>1759</v>
      </c>
      <c r="G180">
        <v>19454</v>
      </c>
      <c r="H180">
        <v>1</v>
      </c>
      <c r="I180" t="s">
        <v>4027</v>
      </c>
      <c r="J180" t="s">
        <v>58</v>
      </c>
      <c r="K180">
        <v>8</v>
      </c>
      <c r="L180">
        <v>1468</v>
      </c>
      <c r="M180" t="s">
        <v>98</v>
      </c>
      <c r="N180" t="s">
        <v>2296</v>
      </c>
      <c r="O180">
        <v>2</v>
      </c>
      <c r="P180">
        <v>2</v>
      </c>
      <c r="Q180">
        <v>0.75</v>
      </c>
      <c r="V180">
        <v>1102755</v>
      </c>
      <c r="W180">
        <v>1111612</v>
      </c>
      <c r="X180">
        <v>160</v>
      </c>
      <c r="Y180">
        <v>17</v>
      </c>
      <c r="Z180">
        <v>164432</v>
      </c>
      <c r="AA180">
        <v>0.89375000000000004</v>
      </c>
      <c r="AB180">
        <v>6</v>
      </c>
      <c r="AC180" t="s">
        <v>3219</v>
      </c>
      <c r="AD180" t="s">
        <v>3220</v>
      </c>
      <c r="AE180">
        <v>0</v>
      </c>
      <c r="AG180" t="s">
        <v>60</v>
      </c>
      <c r="AI180" t="s">
        <v>2289</v>
      </c>
      <c r="AJ180">
        <v>43944</v>
      </c>
      <c r="AK180" t="s">
        <v>2300</v>
      </c>
      <c r="AL180" t="s">
        <v>3221</v>
      </c>
      <c r="AN180" t="s">
        <v>10</v>
      </c>
      <c r="AO180" t="s">
        <v>1761</v>
      </c>
      <c r="AP180" t="s">
        <v>514</v>
      </c>
      <c r="AQ180" t="s">
        <v>352</v>
      </c>
      <c r="AR180">
        <v>2</v>
      </c>
      <c r="AS180" t="s">
        <v>3222</v>
      </c>
      <c r="AT180" t="s">
        <v>78</v>
      </c>
      <c r="AU180" t="s">
        <v>3223</v>
      </c>
      <c r="AV180">
        <v>6</v>
      </c>
      <c r="AW180" t="s">
        <v>2293</v>
      </c>
      <c r="AX180" t="s">
        <v>2284</v>
      </c>
      <c r="AZ180" t="s">
        <v>3188</v>
      </c>
      <c r="BC180" t="s">
        <v>11</v>
      </c>
      <c r="BE180" t="s">
        <v>60</v>
      </c>
      <c r="BH180" t="s">
        <v>60</v>
      </c>
      <c r="BK180" t="s">
        <v>10</v>
      </c>
      <c r="BL180">
        <v>180</v>
      </c>
      <c r="BM180">
        <v>60</v>
      </c>
      <c r="BN180" t="s">
        <v>60</v>
      </c>
      <c r="BP180">
        <v>180</v>
      </c>
      <c r="BQ180" t="s">
        <v>61</v>
      </c>
      <c r="BR180">
        <v>45016</v>
      </c>
      <c r="BS180">
        <v>2.6739726027397261</v>
      </c>
      <c r="BT180">
        <v>45016</v>
      </c>
      <c r="BU180" t="s">
        <v>11</v>
      </c>
      <c r="BV180">
        <v>502741.42</v>
      </c>
      <c r="BW180">
        <v>-17137.849999999999</v>
      </c>
      <c r="BX180">
        <v>-3.4088796582545357E-2</v>
      </c>
      <c r="BY180" t="s">
        <v>2332</v>
      </c>
      <c r="BZ180" t="b">
        <v>1</v>
      </c>
      <c r="CA180" t="b">
        <v>1</v>
      </c>
      <c r="CB180" t="b">
        <v>0</v>
      </c>
      <c r="CC180" t="b">
        <v>1</v>
      </c>
      <c r="CD180" t="b">
        <v>0</v>
      </c>
      <c r="CE180" t="b">
        <v>0</v>
      </c>
      <c r="CF180" t="b">
        <v>1</v>
      </c>
      <c r="CG180" t="b">
        <v>0</v>
      </c>
      <c r="CH180" t="b">
        <v>0</v>
      </c>
      <c r="CI180" t="b">
        <v>0</v>
      </c>
      <c r="CJ180" t="b">
        <v>0</v>
      </c>
      <c r="CK180" t="b">
        <v>0</v>
      </c>
      <c r="CL180" t="b">
        <v>0</v>
      </c>
      <c r="CM180" t="b">
        <v>0</v>
      </c>
      <c r="CN180" t="b">
        <v>0</v>
      </c>
      <c r="CO180" t="b">
        <v>0</v>
      </c>
      <c r="CP180" t="b">
        <v>0</v>
      </c>
      <c r="CQ180" t="b">
        <v>0</v>
      </c>
      <c r="CR180" t="b">
        <v>0</v>
      </c>
    </row>
    <row r="181" spans="1:96" x14ac:dyDescent="0.25">
      <c r="A181">
        <v>555</v>
      </c>
      <c r="B181" t="s">
        <v>1113</v>
      </c>
      <c r="C181" t="s">
        <v>421</v>
      </c>
      <c r="D181" t="s">
        <v>283</v>
      </c>
      <c r="E181" t="s">
        <v>57</v>
      </c>
      <c r="F181" t="s">
        <v>1114</v>
      </c>
      <c r="G181">
        <v>40219</v>
      </c>
      <c r="H181">
        <v>2</v>
      </c>
      <c r="I181" t="s">
        <v>122</v>
      </c>
      <c r="J181" t="s">
        <v>215</v>
      </c>
      <c r="K181">
        <v>16</v>
      </c>
      <c r="L181">
        <v>1276</v>
      </c>
      <c r="M181" t="s">
        <v>231</v>
      </c>
      <c r="N181" t="s">
        <v>2296</v>
      </c>
      <c r="O181">
        <v>3</v>
      </c>
      <c r="P181">
        <v>3</v>
      </c>
      <c r="Q181">
        <v>1</v>
      </c>
      <c r="V181">
        <v>1145010</v>
      </c>
      <c r="W181">
        <v>624516</v>
      </c>
      <c r="X181">
        <v>54</v>
      </c>
      <c r="Y181">
        <v>9</v>
      </c>
      <c r="Z181">
        <v>47706</v>
      </c>
      <c r="AA181">
        <v>0.83333333333333337</v>
      </c>
      <c r="AB181">
        <v>4</v>
      </c>
      <c r="AC181" t="s">
        <v>2897</v>
      </c>
      <c r="AD181" t="s">
        <v>2898</v>
      </c>
      <c r="AE181">
        <v>1</v>
      </c>
      <c r="AF181" t="s">
        <v>2567</v>
      </c>
      <c r="AG181">
        <v>43878</v>
      </c>
      <c r="AI181" t="s">
        <v>2289</v>
      </c>
      <c r="AL181" t="s">
        <v>2899</v>
      </c>
      <c r="AN181" t="s">
        <v>10</v>
      </c>
      <c r="AO181" t="s">
        <v>1115</v>
      </c>
      <c r="AP181" t="s">
        <v>514</v>
      </c>
      <c r="AQ181">
        <v>0</v>
      </c>
      <c r="AR181">
        <v>3</v>
      </c>
      <c r="AS181" t="s">
        <v>2430</v>
      </c>
      <c r="AT181" t="s">
        <v>2431</v>
      </c>
      <c r="AU181" t="s">
        <v>2432</v>
      </c>
      <c r="AV181">
        <v>3</v>
      </c>
      <c r="AW181" t="s">
        <v>2293</v>
      </c>
      <c r="AZ181" t="s">
        <v>3</v>
      </c>
      <c r="BC181" t="s">
        <v>10</v>
      </c>
      <c r="BD181">
        <v>0</v>
      </c>
      <c r="BE181" t="s">
        <v>60</v>
      </c>
      <c r="BH181" t="s">
        <v>60</v>
      </c>
      <c r="BJ181" t="s">
        <v>2878</v>
      </c>
      <c r="BK181" t="s">
        <v>10</v>
      </c>
      <c r="BL181">
        <v>720</v>
      </c>
      <c r="BM181">
        <v>60</v>
      </c>
      <c r="BN181" t="s">
        <v>60</v>
      </c>
      <c r="BP181">
        <v>60</v>
      </c>
      <c r="BQ181" t="s">
        <v>61</v>
      </c>
      <c r="BR181">
        <v>44227</v>
      </c>
      <c r="BS181">
        <v>0.51232876712328768</v>
      </c>
      <c r="BT181">
        <v>44227</v>
      </c>
      <c r="BU181" t="s">
        <v>11</v>
      </c>
      <c r="BV181">
        <v>259750.68</v>
      </c>
      <c r="BW181">
        <v>-75140.23</v>
      </c>
      <c r="BX181">
        <v>-0.28927828023395358</v>
      </c>
      <c r="BY181" t="s">
        <v>2332</v>
      </c>
      <c r="BZ181" t="b">
        <v>0</v>
      </c>
      <c r="CA181" t="b">
        <v>1</v>
      </c>
      <c r="CB181" t="b">
        <v>0</v>
      </c>
      <c r="CC181" t="b">
        <v>1</v>
      </c>
      <c r="CD181" t="b">
        <v>0</v>
      </c>
      <c r="CE181" t="b">
        <v>0</v>
      </c>
      <c r="CF181" t="b">
        <v>0</v>
      </c>
      <c r="CG181" t="b">
        <v>1</v>
      </c>
      <c r="CH181" t="b">
        <v>0</v>
      </c>
      <c r="CI181" t="b">
        <v>0</v>
      </c>
      <c r="CJ181" t="b">
        <v>0</v>
      </c>
      <c r="CK181" t="b">
        <v>0</v>
      </c>
      <c r="CL181" t="b">
        <v>0</v>
      </c>
      <c r="CM181" t="b">
        <v>0</v>
      </c>
      <c r="CN181" t="b">
        <v>1</v>
      </c>
      <c r="CO181" t="b">
        <v>0</v>
      </c>
      <c r="CP181" t="b">
        <v>0</v>
      </c>
      <c r="CQ181" t="b">
        <v>0</v>
      </c>
      <c r="CR181" t="b">
        <v>0</v>
      </c>
    </row>
    <row r="182" spans="1:96" x14ac:dyDescent="0.25">
      <c r="A182">
        <v>280</v>
      </c>
      <c r="B182" t="s">
        <v>1841</v>
      </c>
      <c r="C182" t="s">
        <v>1184</v>
      </c>
      <c r="D182" t="s">
        <v>209</v>
      </c>
      <c r="E182" t="s">
        <v>57</v>
      </c>
      <c r="F182" t="s">
        <v>1842</v>
      </c>
      <c r="G182">
        <v>37919</v>
      </c>
      <c r="H182">
        <v>2</v>
      </c>
      <c r="I182" t="s">
        <v>122</v>
      </c>
      <c r="J182" t="s">
        <v>210</v>
      </c>
      <c r="K182">
        <v>9</v>
      </c>
      <c r="L182">
        <v>1393</v>
      </c>
      <c r="M182" t="s">
        <v>98</v>
      </c>
      <c r="N182" t="s">
        <v>1988</v>
      </c>
      <c r="O182">
        <v>3</v>
      </c>
      <c r="P182">
        <v>3</v>
      </c>
      <c r="Q182">
        <v>1</v>
      </c>
      <c r="V182">
        <v>1341519</v>
      </c>
      <c r="W182">
        <v>871342</v>
      </c>
      <c r="X182">
        <v>122</v>
      </c>
      <c r="Y182">
        <v>15</v>
      </c>
      <c r="Z182">
        <v>92520</v>
      </c>
      <c r="AA182">
        <v>0.87704918032786883</v>
      </c>
      <c r="AB182">
        <v>5</v>
      </c>
      <c r="AC182" t="s">
        <v>2648</v>
      </c>
      <c r="AD182" t="s">
        <v>2649</v>
      </c>
      <c r="AE182">
        <v>1</v>
      </c>
      <c r="AF182" t="s">
        <v>2567</v>
      </c>
      <c r="AG182">
        <v>43873</v>
      </c>
      <c r="AI182" t="s">
        <v>2650</v>
      </c>
      <c r="AL182" t="s">
        <v>2651</v>
      </c>
      <c r="AN182" t="s">
        <v>10</v>
      </c>
      <c r="AO182" t="s">
        <v>1843</v>
      </c>
      <c r="AP182" t="s">
        <v>1018</v>
      </c>
      <c r="AQ182" t="s">
        <v>352</v>
      </c>
      <c r="AR182">
        <v>2</v>
      </c>
      <c r="AS182" t="s">
        <v>2652</v>
      </c>
      <c r="AT182" t="s">
        <v>2291</v>
      </c>
      <c r="AU182" t="s">
        <v>2653</v>
      </c>
      <c r="AV182">
        <v>4</v>
      </c>
      <c r="AZ182" t="s">
        <v>24</v>
      </c>
      <c r="BC182" t="s">
        <v>10</v>
      </c>
      <c r="BD182">
        <v>180</v>
      </c>
      <c r="BE182" t="s">
        <v>60</v>
      </c>
      <c r="BF182" t="s">
        <v>10</v>
      </c>
      <c r="BG182" t="s">
        <v>2213</v>
      </c>
      <c r="BH182" t="e">
        <v>#VALUE!</v>
      </c>
      <c r="BJ182" t="s">
        <v>2488</v>
      </c>
      <c r="BK182" t="s">
        <v>10</v>
      </c>
      <c r="BL182">
        <v>360</v>
      </c>
      <c r="BM182">
        <v>60</v>
      </c>
      <c r="BN182" t="s">
        <v>60</v>
      </c>
      <c r="BP182">
        <v>120</v>
      </c>
      <c r="BQ182" t="s">
        <v>61</v>
      </c>
      <c r="BR182">
        <v>45322</v>
      </c>
      <c r="BS182">
        <v>3.5123287671232877</v>
      </c>
      <c r="BT182">
        <v>45322</v>
      </c>
      <c r="BU182" t="s">
        <v>11</v>
      </c>
      <c r="BV182">
        <v>501178.65</v>
      </c>
      <c r="BW182">
        <v>9502.36</v>
      </c>
      <c r="BX182">
        <v>1.8960025531813855E-2</v>
      </c>
      <c r="BY182" t="s">
        <v>2332</v>
      </c>
      <c r="BZ182" t="b">
        <v>0</v>
      </c>
      <c r="CA182" t="b">
        <v>1</v>
      </c>
      <c r="CB182" t="b">
        <v>0</v>
      </c>
      <c r="CC182" t="b">
        <v>1</v>
      </c>
      <c r="CD182" t="b">
        <v>0</v>
      </c>
      <c r="CE182" t="b">
        <v>0</v>
      </c>
      <c r="CF182" t="b">
        <v>0</v>
      </c>
      <c r="CG182" t="b">
        <v>1</v>
      </c>
      <c r="CH182" t="b">
        <v>0</v>
      </c>
      <c r="CI182" t="b">
        <v>0</v>
      </c>
      <c r="CJ182" t="b">
        <v>1</v>
      </c>
      <c r="CK182" t="b">
        <v>0</v>
      </c>
      <c r="CL182" t="b">
        <v>0</v>
      </c>
      <c r="CM182" t="b">
        <v>0</v>
      </c>
      <c r="CN182" t="b">
        <v>0</v>
      </c>
      <c r="CO182" t="b">
        <v>0</v>
      </c>
      <c r="CP182" t="b">
        <v>0</v>
      </c>
      <c r="CQ182" t="b">
        <v>0</v>
      </c>
      <c r="CR182" t="b">
        <v>0</v>
      </c>
    </row>
    <row r="183" spans="1:96" x14ac:dyDescent="0.25">
      <c r="A183">
        <v>281</v>
      </c>
      <c r="B183" t="s">
        <v>1844</v>
      </c>
      <c r="C183" t="s">
        <v>1846</v>
      </c>
      <c r="D183" t="s">
        <v>340</v>
      </c>
      <c r="E183" t="s">
        <v>57</v>
      </c>
      <c r="F183" t="s">
        <v>1845</v>
      </c>
      <c r="G183">
        <v>54304</v>
      </c>
      <c r="H183">
        <v>2</v>
      </c>
      <c r="I183" t="s">
        <v>122</v>
      </c>
      <c r="J183" t="s">
        <v>272</v>
      </c>
      <c r="K183">
        <v>12</v>
      </c>
      <c r="L183">
        <v>1102</v>
      </c>
      <c r="M183" t="s">
        <v>98</v>
      </c>
      <c r="N183" t="s">
        <v>2296</v>
      </c>
      <c r="O183">
        <v>2</v>
      </c>
      <c r="P183">
        <v>3</v>
      </c>
      <c r="Q183">
        <v>0.91666666666666652</v>
      </c>
      <c r="V183">
        <v>711918</v>
      </c>
      <c r="W183">
        <v>585768</v>
      </c>
      <c r="X183">
        <v>77</v>
      </c>
      <c r="Y183">
        <v>7</v>
      </c>
      <c r="Z183">
        <v>275885</v>
      </c>
      <c r="AA183">
        <v>0.90909090909090906</v>
      </c>
      <c r="AB183">
        <v>4</v>
      </c>
      <c r="AC183" t="s">
        <v>2316</v>
      </c>
      <c r="AD183" t="s">
        <v>2348</v>
      </c>
      <c r="AE183">
        <v>3</v>
      </c>
      <c r="AF183" t="s">
        <v>2349</v>
      </c>
      <c r="AG183">
        <v>43892</v>
      </c>
      <c r="AI183" t="s">
        <v>2350</v>
      </c>
      <c r="AJ183">
        <v>44007</v>
      </c>
      <c r="AK183" t="s">
        <v>4033</v>
      </c>
      <c r="AL183" t="s">
        <v>4059</v>
      </c>
      <c r="AM183">
        <v>44011</v>
      </c>
      <c r="AN183" t="s">
        <v>10</v>
      </c>
      <c r="AO183" t="s">
        <v>1847</v>
      </c>
      <c r="AP183" t="s">
        <v>1848</v>
      </c>
      <c r="AQ183" t="s">
        <v>352</v>
      </c>
      <c r="AR183">
        <v>2</v>
      </c>
      <c r="AS183" t="s">
        <v>2351</v>
      </c>
      <c r="AT183" t="s">
        <v>2352</v>
      </c>
      <c r="AU183" t="s">
        <v>2353</v>
      </c>
      <c r="AV183">
        <v>1</v>
      </c>
      <c r="AW183" t="s">
        <v>2283</v>
      </c>
      <c r="AX183" t="s">
        <v>2284</v>
      </c>
      <c r="AY183" t="s">
        <v>2294</v>
      </c>
      <c r="AZ183" t="s">
        <v>24</v>
      </c>
      <c r="BA183" t="s">
        <v>2354</v>
      </c>
      <c r="BB183" t="s">
        <v>2295</v>
      </c>
      <c r="BC183" t="s">
        <v>10</v>
      </c>
      <c r="BD183">
        <v>180</v>
      </c>
      <c r="BE183" t="e">
        <v>#VALUE!</v>
      </c>
      <c r="BF183" t="s">
        <v>10</v>
      </c>
      <c r="BH183" t="e">
        <v>#VALUE!</v>
      </c>
      <c r="BJ183">
        <v>0.06</v>
      </c>
      <c r="BK183" t="s">
        <v>10</v>
      </c>
      <c r="BL183">
        <v>360</v>
      </c>
      <c r="BM183">
        <v>60</v>
      </c>
      <c r="BN183" t="e">
        <v>#VALUE!</v>
      </c>
      <c r="BP183">
        <v>120</v>
      </c>
      <c r="BQ183" t="s">
        <v>61</v>
      </c>
      <c r="BR183">
        <v>45322</v>
      </c>
      <c r="BS183">
        <v>3.5123287671232877</v>
      </c>
      <c r="BT183">
        <v>45322</v>
      </c>
      <c r="BU183" t="s">
        <v>11</v>
      </c>
      <c r="BV183">
        <v>432430.76</v>
      </c>
      <c r="BW183">
        <v>-38126.639999999999</v>
      </c>
      <c r="BX183">
        <v>-8.8168195990497994E-2</v>
      </c>
      <c r="BY183" t="s">
        <v>2332</v>
      </c>
      <c r="BZ183" t="b">
        <v>0</v>
      </c>
      <c r="CA183" t="b">
        <v>0</v>
      </c>
      <c r="CB183" t="b">
        <v>0</v>
      </c>
      <c r="CC183" t="b">
        <v>0</v>
      </c>
      <c r="CD183" t="b">
        <v>0</v>
      </c>
      <c r="CE183" t="b">
        <v>0</v>
      </c>
      <c r="CF183" t="b">
        <v>0</v>
      </c>
      <c r="CG183" t="b">
        <v>0</v>
      </c>
      <c r="CH183" t="b">
        <v>0</v>
      </c>
      <c r="CI183" t="b">
        <v>0</v>
      </c>
      <c r="CJ183" t="b">
        <v>0</v>
      </c>
      <c r="CK183" t="b">
        <v>0</v>
      </c>
      <c r="CL183" t="b">
        <v>0</v>
      </c>
      <c r="CM183" t="b">
        <v>0</v>
      </c>
      <c r="CN183" t="b">
        <v>0</v>
      </c>
      <c r="CO183" t="b">
        <v>0</v>
      </c>
      <c r="CP183" t="b">
        <v>0</v>
      </c>
      <c r="CQ183" t="b">
        <v>0</v>
      </c>
      <c r="CR183" t="b">
        <v>0</v>
      </c>
    </row>
    <row r="184" spans="1:96" x14ac:dyDescent="0.25">
      <c r="A184">
        <v>282</v>
      </c>
      <c r="B184" t="s">
        <v>1952</v>
      </c>
      <c r="C184" t="s">
        <v>1954</v>
      </c>
      <c r="D184" t="s">
        <v>470</v>
      </c>
      <c r="E184" t="s">
        <v>57</v>
      </c>
      <c r="F184" t="s">
        <v>1953</v>
      </c>
      <c r="G184">
        <v>52806</v>
      </c>
      <c r="H184">
        <v>2</v>
      </c>
      <c r="I184" t="s">
        <v>122</v>
      </c>
      <c r="J184" t="s">
        <v>272</v>
      </c>
      <c r="K184">
        <v>12</v>
      </c>
      <c r="L184">
        <v>1210</v>
      </c>
      <c r="M184" t="s">
        <v>647</v>
      </c>
      <c r="N184" t="s">
        <v>2296</v>
      </c>
      <c r="O184">
        <v>2</v>
      </c>
      <c r="P184">
        <v>2</v>
      </c>
      <c r="Q184">
        <v>0.75</v>
      </c>
      <c r="V184">
        <v>1051000</v>
      </c>
      <c r="W184" t="s">
        <v>61</v>
      </c>
      <c r="X184">
        <v>103</v>
      </c>
      <c r="Y184">
        <v>10</v>
      </c>
      <c r="Z184" t="s">
        <v>61</v>
      </c>
      <c r="AA184">
        <v>0.90291262135922334</v>
      </c>
      <c r="AB184">
        <v>5</v>
      </c>
      <c r="AC184" t="s">
        <v>2434</v>
      </c>
      <c r="AD184" t="s">
        <v>2435</v>
      </c>
      <c r="AE184">
        <v>2</v>
      </c>
      <c r="AF184" t="s">
        <v>2386</v>
      </c>
      <c r="AG184">
        <v>43880</v>
      </c>
      <c r="AI184" t="s">
        <v>2289</v>
      </c>
      <c r="AJ184">
        <v>44026</v>
      </c>
      <c r="AK184" t="s">
        <v>4028</v>
      </c>
      <c r="AL184" t="s">
        <v>2436</v>
      </c>
      <c r="AN184" t="s">
        <v>10</v>
      </c>
      <c r="AO184" t="s">
        <v>1955</v>
      </c>
      <c r="AP184" t="s">
        <v>140</v>
      </c>
      <c r="AQ184" t="s">
        <v>649</v>
      </c>
      <c r="AR184">
        <v>3</v>
      </c>
      <c r="AS184" t="s">
        <v>4060</v>
      </c>
      <c r="AT184" t="s">
        <v>2330</v>
      </c>
      <c r="AU184" t="s">
        <v>2437</v>
      </c>
      <c r="AV184">
        <v>3</v>
      </c>
      <c r="AW184" t="s">
        <v>2293</v>
      </c>
      <c r="AX184" t="s">
        <v>2284</v>
      </c>
      <c r="AY184" t="s">
        <v>3</v>
      </c>
      <c r="AZ184" t="s">
        <v>24</v>
      </c>
      <c r="BC184" t="s">
        <v>11</v>
      </c>
      <c r="BE184" t="s">
        <v>60</v>
      </c>
      <c r="BH184" t="s">
        <v>60</v>
      </c>
      <c r="BK184" t="s">
        <v>10</v>
      </c>
      <c r="BL184">
        <v>180</v>
      </c>
      <c r="BM184">
        <v>30</v>
      </c>
      <c r="BN184" t="s">
        <v>60</v>
      </c>
      <c r="BP184">
        <v>180</v>
      </c>
      <c r="BQ184" t="s">
        <v>61</v>
      </c>
      <c r="BR184">
        <v>45688</v>
      </c>
      <c r="BS184">
        <v>4.515068493150685</v>
      </c>
      <c r="BT184">
        <v>45688</v>
      </c>
      <c r="BU184" t="s">
        <v>11</v>
      </c>
      <c r="BV184">
        <v>406308.65</v>
      </c>
      <c r="BW184">
        <v>-6497.59</v>
      </c>
      <c r="BX184">
        <v>-1.5991758974365916E-2</v>
      </c>
      <c r="BY184" t="s">
        <v>2332</v>
      </c>
      <c r="BZ184" t="b">
        <v>1</v>
      </c>
      <c r="CA184" t="b">
        <v>1</v>
      </c>
      <c r="CB184" t="b">
        <v>0</v>
      </c>
      <c r="CC184" t="b">
        <v>1</v>
      </c>
      <c r="CD184" t="b">
        <v>0</v>
      </c>
      <c r="CE184" t="b">
        <v>0</v>
      </c>
      <c r="CF184" t="b">
        <v>0</v>
      </c>
      <c r="CG184" t="b">
        <v>0</v>
      </c>
      <c r="CH184" t="b">
        <v>0</v>
      </c>
      <c r="CI184" t="b">
        <v>0</v>
      </c>
      <c r="CJ184" t="b">
        <v>0</v>
      </c>
      <c r="CK184" t="b">
        <v>0</v>
      </c>
      <c r="CL184" t="b">
        <v>0</v>
      </c>
      <c r="CM184" t="b">
        <v>0</v>
      </c>
      <c r="CN184" t="b">
        <v>0</v>
      </c>
      <c r="CO184" t="b">
        <v>0</v>
      </c>
      <c r="CP184" t="b">
        <v>0</v>
      </c>
      <c r="CQ184" t="b">
        <v>0</v>
      </c>
      <c r="CR184" t="b">
        <v>0</v>
      </c>
    </row>
    <row r="185" spans="1:96" x14ac:dyDescent="0.25">
      <c r="A185">
        <v>284</v>
      </c>
      <c r="B185" t="s">
        <v>1797</v>
      </c>
      <c r="C185" t="s">
        <v>1799</v>
      </c>
      <c r="D185" t="s">
        <v>700</v>
      </c>
      <c r="E185" t="s">
        <v>57</v>
      </c>
      <c r="F185" t="s">
        <v>1798</v>
      </c>
      <c r="G185">
        <v>3801</v>
      </c>
      <c r="H185">
        <v>1</v>
      </c>
      <c r="I185" t="s">
        <v>4027</v>
      </c>
      <c r="J185" t="s">
        <v>106</v>
      </c>
      <c r="K185">
        <v>4</v>
      </c>
      <c r="L185">
        <v>1455</v>
      </c>
      <c r="M185" t="s">
        <v>968</v>
      </c>
      <c r="N185" t="s">
        <v>2296</v>
      </c>
      <c r="O185">
        <v>2</v>
      </c>
      <c r="P185">
        <v>2</v>
      </c>
      <c r="Q185">
        <v>0.75</v>
      </c>
      <c r="V185">
        <v>603618</v>
      </c>
      <c r="W185" t="s">
        <v>61</v>
      </c>
      <c r="X185">
        <v>67</v>
      </c>
      <c r="Y185">
        <v>22</v>
      </c>
      <c r="Z185" t="s">
        <v>61</v>
      </c>
      <c r="AA185">
        <v>0.67164179104477617</v>
      </c>
      <c r="AB185">
        <v>4</v>
      </c>
      <c r="AC185" t="s">
        <v>2602</v>
      </c>
      <c r="AD185" t="s">
        <v>2603</v>
      </c>
      <c r="AE185">
        <v>1</v>
      </c>
      <c r="AF185" t="s">
        <v>2567</v>
      </c>
      <c r="AG185">
        <v>43882</v>
      </c>
      <c r="AI185" t="s">
        <v>2604</v>
      </c>
      <c r="AJ185">
        <v>43983</v>
      </c>
      <c r="AK185" t="s">
        <v>2300</v>
      </c>
      <c r="AL185" t="s">
        <v>4061</v>
      </c>
      <c r="AM185">
        <v>43983</v>
      </c>
      <c r="AN185" t="s">
        <v>10</v>
      </c>
      <c r="AO185" t="s">
        <v>2605</v>
      </c>
      <c r="AP185">
        <v>18</v>
      </c>
      <c r="AQ185">
        <v>20.22</v>
      </c>
      <c r="AR185">
        <v>2</v>
      </c>
      <c r="AS185" t="s">
        <v>2606</v>
      </c>
      <c r="AT185" t="s">
        <v>2607</v>
      </c>
      <c r="AU185" t="s">
        <v>2608</v>
      </c>
      <c r="AV185">
        <v>3</v>
      </c>
      <c r="AW185" t="s">
        <v>2293</v>
      </c>
      <c r="AX185" t="s">
        <v>2284</v>
      </c>
      <c r="AZ185" t="s">
        <v>24</v>
      </c>
      <c r="BC185" t="s">
        <v>10</v>
      </c>
      <c r="BD185">
        <v>180</v>
      </c>
      <c r="BE185" t="s">
        <v>60</v>
      </c>
      <c r="BG185" t="s">
        <v>2213</v>
      </c>
      <c r="BH185" t="s">
        <v>60</v>
      </c>
      <c r="BJ185" t="s">
        <v>2609</v>
      </c>
      <c r="BK185" t="s">
        <v>10</v>
      </c>
      <c r="BL185">
        <v>720</v>
      </c>
      <c r="BM185">
        <v>60</v>
      </c>
      <c r="BN185" t="s">
        <v>60</v>
      </c>
      <c r="BP185">
        <v>90</v>
      </c>
      <c r="BQ185" t="s">
        <v>61</v>
      </c>
      <c r="BR185">
        <v>45169</v>
      </c>
      <c r="BS185">
        <v>3.0931506849315067</v>
      </c>
      <c r="BT185">
        <v>45169</v>
      </c>
      <c r="BU185" t="s">
        <v>11</v>
      </c>
      <c r="BV185">
        <v>419205.72</v>
      </c>
      <c r="BW185">
        <v>-110231.73</v>
      </c>
      <c r="BX185">
        <v>-0.26295378316879836</v>
      </c>
      <c r="BY185" t="s">
        <v>2332</v>
      </c>
      <c r="BZ185" t="b">
        <v>1</v>
      </c>
      <c r="CA185" t="b">
        <v>1</v>
      </c>
      <c r="CB185" t="b">
        <v>0</v>
      </c>
      <c r="CC185" t="b">
        <v>1</v>
      </c>
      <c r="CD185" t="b">
        <v>0</v>
      </c>
      <c r="CE185" t="b">
        <v>0</v>
      </c>
      <c r="CF185" t="b">
        <v>0</v>
      </c>
      <c r="CG185" t="b">
        <v>0</v>
      </c>
      <c r="CH185" t="b">
        <v>0</v>
      </c>
      <c r="CI185" t="b">
        <v>0</v>
      </c>
      <c r="CJ185" t="b">
        <v>0</v>
      </c>
      <c r="CK185" t="b">
        <v>0</v>
      </c>
      <c r="CL185" t="b">
        <v>0</v>
      </c>
      <c r="CM185" t="b">
        <v>0</v>
      </c>
      <c r="CN185" t="b">
        <v>0</v>
      </c>
      <c r="CO185" t="b">
        <v>0</v>
      </c>
      <c r="CP185" t="b">
        <v>0</v>
      </c>
      <c r="CQ185" t="b">
        <v>0</v>
      </c>
      <c r="CR185" t="b">
        <v>0</v>
      </c>
    </row>
    <row r="186" spans="1:96" x14ac:dyDescent="0.25">
      <c r="A186">
        <v>286</v>
      </c>
      <c r="B186" t="s">
        <v>1271</v>
      </c>
      <c r="C186" t="s">
        <v>1273</v>
      </c>
      <c r="D186" t="s">
        <v>136</v>
      </c>
      <c r="E186" t="s">
        <v>57</v>
      </c>
      <c r="F186" t="s">
        <v>1272</v>
      </c>
      <c r="G186">
        <v>6451</v>
      </c>
      <c r="H186">
        <v>1</v>
      </c>
      <c r="I186" t="s">
        <v>4027</v>
      </c>
      <c r="J186" t="s">
        <v>279</v>
      </c>
      <c r="K186">
        <v>15</v>
      </c>
      <c r="L186">
        <v>1483</v>
      </c>
      <c r="M186" t="s">
        <v>172</v>
      </c>
      <c r="N186" t="s">
        <v>2296</v>
      </c>
      <c r="O186">
        <v>2</v>
      </c>
      <c r="P186">
        <v>2</v>
      </c>
      <c r="Q186">
        <v>0.75</v>
      </c>
      <c r="V186">
        <v>903423</v>
      </c>
      <c r="W186">
        <v>939206</v>
      </c>
      <c r="X186">
        <v>80</v>
      </c>
      <c r="Y186">
        <v>22</v>
      </c>
      <c r="Z186">
        <v>150261</v>
      </c>
      <c r="AA186">
        <v>0.72499999999999998</v>
      </c>
      <c r="AB186">
        <v>5</v>
      </c>
      <c r="AC186" t="s">
        <v>2754</v>
      </c>
      <c r="AD186" t="s">
        <v>2755</v>
      </c>
      <c r="AE186">
        <v>1</v>
      </c>
      <c r="AF186" t="s">
        <v>2567</v>
      </c>
      <c r="AG186">
        <v>43885</v>
      </c>
      <c r="AI186" t="s">
        <v>2756</v>
      </c>
      <c r="AJ186">
        <v>43885</v>
      </c>
      <c r="AK186" t="s">
        <v>2300</v>
      </c>
      <c r="AL186" t="s">
        <v>2757</v>
      </c>
      <c r="AN186" t="s">
        <v>10</v>
      </c>
      <c r="AO186" t="s">
        <v>1274</v>
      </c>
      <c r="AP186" t="s">
        <v>1275</v>
      </c>
      <c r="AQ186" t="s">
        <v>2758</v>
      </c>
      <c r="AR186">
        <v>3</v>
      </c>
      <c r="AS186" t="s">
        <v>1276</v>
      </c>
      <c r="AT186" t="s">
        <v>2759</v>
      </c>
      <c r="AU186" t="s">
        <v>1277</v>
      </c>
      <c r="AV186">
        <v>4</v>
      </c>
      <c r="AW186" t="s">
        <v>2293</v>
      </c>
      <c r="AX186" t="s">
        <v>2284</v>
      </c>
      <c r="AZ186" t="s">
        <v>2294</v>
      </c>
      <c r="BC186" t="s">
        <v>10</v>
      </c>
      <c r="BD186">
        <v>180</v>
      </c>
      <c r="BE186" t="s">
        <v>60</v>
      </c>
      <c r="BH186" t="s">
        <v>60</v>
      </c>
      <c r="BJ186">
        <v>0.06</v>
      </c>
      <c r="BK186" t="s">
        <v>10</v>
      </c>
      <c r="BL186">
        <v>450</v>
      </c>
      <c r="BM186" t="s">
        <v>2298</v>
      </c>
      <c r="BN186" t="s">
        <v>60</v>
      </c>
      <c r="BP186">
        <v>90</v>
      </c>
      <c r="BQ186" t="s">
        <v>61</v>
      </c>
      <c r="BR186">
        <v>44469</v>
      </c>
      <c r="BS186">
        <v>1.1753424657534246</v>
      </c>
      <c r="BT186">
        <v>44469</v>
      </c>
      <c r="BU186" t="s">
        <v>11</v>
      </c>
      <c r="BV186">
        <v>458073.53</v>
      </c>
      <c r="BW186">
        <v>-62584.89</v>
      </c>
      <c r="BX186">
        <v>-0.13662629665591022</v>
      </c>
      <c r="BY186" t="s">
        <v>2332</v>
      </c>
      <c r="BZ186" t="b">
        <v>1</v>
      </c>
      <c r="CA186" t="b">
        <v>0</v>
      </c>
      <c r="CB186" t="b">
        <v>0</v>
      </c>
      <c r="CC186" t="b">
        <v>1</v>
      </c>
      <c r="CD186" t="b">
        <v>0</v>
      </c>
      <c r="CE186" t="b">
        <v>0</v>
      </c>
      <c r="CF186" t="b">
        <v>1</v>
      </c>
      <c r="CG186" t="b">
        <v>0</v>
      </c>
      <c r="CH186" t="b">
        <v>0</v>
      </c>
      <c r="CI186" t="b">
        <v>0</v>
      </c>
      <c r="CJ186" t="b">
        <v>0</v>
      </c>
      <c r="CK186" t="b">
        <v>0</v>
      </c>
      <c r="CL186" t="b">
        <v>0</v>
      </c>
      <c r="CM186" t="b">
        <v>0</v>
      </c>
      <c r="CN186" t="b">
        <v>1</v>
      </c>
      <c r="CO186" t="b">
        <v>0</v>
      </c>
      <c r="CP186" t="b">
        <v>1</v>
      </c>
      <c r="CQ186" t="b">
        <v>0</v>
      </c>
      <c r="CR186" t="b">
        <v>0</v>
      </c>
    </row>
    <row r="187" spans="1:96" x14ac:dyDescent="0.25">
      <c r="A187">
        <v>319</v>
      </c>
      <c r="B187" t="s">
        <v>1887</v>
      </c>
      <c r="C187" t="s">
        <v>1889</v>
      </c>
      <c r="D187" t="s">
        <v>121</v>
      </c>
      <c r="E187" t="s">
        <v>57</v>
      </c>
      <c r="F187" t="s">
        <v>1888</v>
      </c>
      <c r="G187">
        <v>48604</v>
      </c>
      <c r="H187">
        <v>2</v>
      </c>
      <c r="I187" t="s">
        <v>122</v>
      </c>
      <c r="J187" t="s">
        <v>123</v>
      </c>
      <c r="K187">
        <v>10</v>
      </c>
      <c r="L187">
        <v>1172.5</v>
      </c>
      <c r="M187" t="s">
        <v>717</v>
      </c>
      <c r="N187" t="s">
        <v>2558</v>
      </c>
      <c r="O187">
        <v>3</v>
      </c>
      <c r="P187">
        <v>2</v>
      </c>
      <c r="Q187">
        <v>0.83333333333333348</v>
      </c>
      <c r="V187">
        <v>901181</v>
      </c>
      <c r="W187">
        <v>582677</v>
      </c>
      <c r="X187">
        <v>76</v>
      </c>
      <c r="Y187">
        <v>15</v>
      </c>
      <c r="Z187">
        <v>94370</v>
      </c>
      <c r="AA187">
        <v>0.80263157894736847</v>
      </c>
      <c r="AB187">
        <v>3</v>
      </c>
      <c r="AC187" t="s">
        <v>2389</v>
      </c>
      <c r="AD187" t="s">
        <v>2654</v>
      </c>
      <c r="AE187">
        <v>1</v>
      </c>
      <c r="AF187" t="s">
        <v>2567</v>
      </c>
      <c r="AG187">
        <v>43885</v>
      </c>
      <c r="AI187" t="s">
        <v>2655</v>
      </c>
      <c r="AJ187">
        <v>43983</v>
      </c>
      <c r="AK187" t="s">
        <v>2300</v>
      </c>
      <c r="AL187" t="s">
        <v>4062</v>
      </c>
      <c r="AM187">
        <v>43985</v>
      </c>
      <c r="AN187" t="s">
        <v>10</v>
      </c>
      <c r="AO187" t="s">
        <v>1890</v>
      </c>
      <c r="AP187" t="s">
        <v>560</v>
      </c>
      <c r="AQ187" t="s">
        <v>2656</v>
      </c>
      <c r="AR187">
        <v>2</v>
      </c>
      <c r="AS187" t="s">
        <v>1891</v>
      </c>
      <c r="AT187" t="s">
        <v>1852</v>
      </c>
      <c r="AU187" t="s">
        <v>1892</v>
      </c>
      <c r="AV187">
        <v>2</v>
      </c>
      <c r="AW187" t="s">
        <v>2283</v>
      </c>
      <c r="AX187" t="s">
        <v>2284</v>
      </c>
      <c r="AY187" t="s">
        <v>4</v>
      </c>
      <c r="AZ187" t="s">
        <v>2362</v>
      </c>
      <c r="BB187" t="s">
        <v>2657</v>
      </c>
      <c r="BC187" t="s">
        <v>10</v>
      </c>
      <c r="BD187">
        <v>0</v>
      </c>
      <c r="BE187" t="s">
        <v>60</v>
      </c>
      <c r="BH187" t="s">
        <v>60</v>
      </c>
      <c r="BJ187" t="s">
        <v>2564</v>
      </c>
      <c r="BK187" t="s">
        <v>10</v>
      </c>
      <c r="BL187" t="s">
        <v>2658</v>
      </c>
      <c r="BM187">
        <v>60</v>
      </c>
      <c r="BN187" t="s">
        <v>60</v>
      </c>
      <c r="BP187">
        <v>60</v>
      </c>
      <c r="BQ187" t="s">
        <v>61</v>
      </c>
      <c r="BR187">
        <v>45382</v>
      </c>
      <c r="BS187">
        <v>3.6767123287671235</v>
      </c>
      <c r="BT187">
        <v>45382</v>
      </c>
      <c r="BU187" t="s">
        <v>11</v>
      </c>
      <c r="BV187">
        <v>320912.42</v>
      </c>
      <c r="BW187">
        <v>-51422.85</v>
      </c>
      <c r="BX187">
        <v>-0.16023951332266917</v>
      </c>
      <c r="BY187" t="s">
        <v>2332</v>
      </c>
      <c r="BZ187" t="b">
        <v>1</v>
      </c>
      <c r="CA187" t="b">
        <v>1</v>
      </c>
      <c r="CB187" t="b">
        <v>0</v>
      </c>
      <c r="CC187" t="b">
        <v>1</v>
      </c>
      <c r="CD187" t="b">
        <v>0</v>
      </c>
      <c r="CE187" t="b">
        <v>0</v>
      </c>
      <c r="CF187" t="b">
        <v>0</v>
      </c>
      <c r="CG187" t="b">
        <v>0</v>
      </c>
      <c r="CH187" t="b">
        <v>0</v>
      </c>
      <c r="CI187" t="b">
        <v>0</v>
      </c>
      <c r="CJ187" t="b">
        <v>0</v>
      </c>
      <c r="CK187" t="b">
        <v>0</v>
      </c>
      <c r="CL187" t="b">
        <v>0</v>
      </c>
      <c r="CM187" t="b">
        <v>0</v>
      </c>
      <c r="CN187" t="b">
        <v>0</v>
      </c>
      <c r="CO187" t="b">
        <v>0</v>
      </c>
      <c r="CP187" t="b">
        <v>0</v>
      </c>
      <c r="CQ187" t="b">
        <v>0</v>
      </c>
      <c r="CR187" t="b">
        <v>0</v>
      </c>
    </row>
    <row r="188" spans="1:96" x14ac:dyDescent="0.25">
      <c r="A188">
        <v>289</v>
      </c>
      <c r="B188" t="s">
        <v>1956</v>
      </c>
      <c r="C188" t="s">
        <v>1958</v>
      </c>
      <c r="D188" t="s">
        <v>151</v>
      </c>
      <c r="E188" t="s">
        <v>57</v>
      </c>
      <c r="F188" t="s">
        <v>1957</v>
      </c>
      <c r="G188">
        <v>23452</v>
      </c>
      <c r="H188">
        <v>2</v>
      </c>
      <c r="I188" t="s">
        <v>122</v>
      </c>
      <c r="J188" t="s">
        <v>97</v>
      </c>
      <c r="K188">
        <v>13</v>
      </c>
      <c r="L188">
        <v>1452</v>
      </c>
      <c r="M188" t="s">
        <v>124</v>
      </c>
      <c r="N188" t="s">
        <v>2311</v>
      </c>
      <c r="O188">
        <v>3</v>
      </c>
      <c r="P188">
        <v>3</v>
      </c>
      <c r="Q188">
        <v>1</v>
      </c>
      <c r="V188">
        <v>1167192</v>
      </c>
      <c r="W188">
        <v>972391</v>
      </c>
      <c r="X188">
        <v>120</v>
      </c>
      <c r="Y188">
        <v>0</v>
      </c>
      <c r="Z188">
        <v>75313</v>
      </c>
      <c r="AA188">
        <v>1</v>
      </c>
      <c r="AB188">
        <v>4</v>
      </c>
      <c r="AC188" t="s">
        <v>3353</v>
      </c>
      <c r="AD188" t="s">
        <v>3354</v>
      </c>
      <c r="AE188">
        <v>0</v>
      </c>
      <c r="AG188">
        <v>43875</v>
      </c>
      <c r="AI188" t="s">
        <v>3355</v>
      </c>
      <c r="AL188" t="s">
        <v>2790</v>
      </c>
      <c r="AN188" t="s">
        <v>10</v>
      </c>
      <c r="AO188" t="s">
        <v>1959</v>
      </c>
      <c r="AP188" t="s">
        <v>377</v>
      </c>
      <c r="AQ188" t="s">
        <v>378</v>
      </c>
      <c r="AR188">
        <v>3</v>
      </c>
      <c r="AS188" t="s">
        <v>3356</v>
      </c>
      <c r="AT188" t="s">
        <v>2395</v>
      </c>
      <c r="AU188" t="s">
        <v>2396</v>
      </c>
      <c r="AV188">
        <v>4</v>
      </c>
      <c r="AZ188" t="s">
        <v>2362</v>
      </c>
      <c r="BC188" t="s">
        <v>10</v>
      </c>
      <c r="BD188">
        <v>180</v>
      </c>
      <c r="BE188" t="s">
        <v>60</v>
      </c>
      <c r="BH188" t="s">
        <v>60</v>
      </c>
      <c r="BK188" t="s">
        <v>10</v>
      </c>
      <c r="BM188">
        <v>60</v>
      </c>
      <c r="BN188" t="s">
        <v>60</v>
      </c>
      <c r="BQ188" t="s">
        <v>61</v>
      </c>
      <c r="BR188">
        <v>45688</v>
      </c>
      <c r="BS188">
        <v>4.515068493150685</v>
      </c>
      <c r="BT188">
        <v>45688</v>
      </c>
      <c r="BU188" t="s">
        <v>11</v>
      </c>
      <c r="BV188">
        <v>706047.52</v>
      </c>
      <c r="BW188">
        <v>70234.02</v>
      </c>
      <c r="BX188">
        <v>9.9474919195240569E-2</v>
      </c>
      <c r="BY188" t="s">
        <v>2332</v>
      </c>
      <c r="BZ188" t="b">
        <v>1</v>
      </c>
      <c r="CA188" t="b">
        <v>1</v>
      </c>
      <c r="CB188" t="b">
        <v>0</v>
      </c>
      <c r="CC188" t="b">
        <v>0</v>
      </c>
      <c r="CD188" t="b">
        <v>0</v>
      </c>
      <c r="CE188" t="b">
        <v>0</v>
      </c>
      <c r="CF188" t="b">
        <v>1</v>
      </c>
      <c r="CG188" t="b">
        <v>1</v>
      </c>
      <c r="CH188" t="b">
        <v>0</v>
      </c>
      <c r="CI188" t="b">
        <v>1</v>
      </c>
      <c r="CJ188" t="b">
        <v>0</v>
      </c>
      <c r="CK188" t="b">
        <v>0</v>
      </c>
      <c r="CL188" t="b">
        <v>0</v>
      </c>
      <c r="CM188" t="b">
        <v>0</v>
      </c>
      <c r="CN188" t="b">
        <v>0</v>
      </c>
      <c r="CO188" t="b">
        <v>0</v>
      </c>
      <c r="CP188" t="b">
        <v>0</v>
      </c>
      <c r="CQ188" t="b">
        <v>0</v>
      </c>
      <c r="CR188" t="b">
        <v>1</v>
      </c>
    </row>
    <row r="189" spans="1:96" x14ac:dyDescent="0.25">
      <c r="A189">
        <v>290</v>
      </c>
      <c r="B189" t="s">
        <v>1853</v>
      </c>
      <c r="C189" t="s">
        <v>1855</v>
      </c>
      <c r="D189" t="s">
        <v>131</v>
      </c>
      <c r="E189" t="s">
        <v>57</v>
      </c>
      <c r="F189" t="s">
        <v>1854</v>
      </c>
      <c r="G189">
        <v>33710</v>
      </c>
      <c r="H189">
        <v>2</v>
      </c>
      <c r="I189" t="s">
        <v>122</v>
      </c>
      <c r="J189" t="s">
        <v>157</v>
      </c>
      <c r="K189">
        <v>5</v>
      </c>
      <c r="L189">
        <v>1316</v>
      </c>
      <c r="M189" t="s">
        <v>98</v>
      </c>
      <c r="N189" t="s">
        <v>2296</v>
      </c>
      <c r="O189">
        <v>3</v>
      </c>
      <c r="P189">
        <v>3</v>
      </c>
      <c r="Q189">
        <v>1</v>
      </c>
      <c r="V189">
        <v>1149639</v>
      </c>
      <c r="W189">
        <v>773247</v>
      </c>
      <c r="X189">
        <v>94</v>
      </c>
      <c r="Y189">
        <v>12</v>
      </c>
      <c r="Z189">
        <v>27997</v>
      </c>
      <c r="AA189">
        <v>0.87234042553191493</v>
      </c>
      <c r="AB189">
        <v>4</v>
      </c>
      <c r="AC189" t="s">
        <v>3345</v>
      </c>
      <c r="AD189" t="s">
        <v>3346</v>
      </c>
      <c r="AE189">
        <v>0</v>
      </c>
      <c r="AF189">
        <v>0</v>
      </c>
      <c r="AG189">
        <v>43878</v>
      </c>
      <c r="AI189" t="s">
        <v>3347</v>
      </c>
      <c r="AL189" t="s">
        <v>2303</v>
      </c>
      <c r="AN189" t="s">
        <v>10</v>
      </c>
      <c r="AO189" t="s">
        <v>1856</v>
      </c>
      <c r="AP189" t="s">
        <v>351</v>
      </c>
      <c r="AQ189" t="s">
        <v>352</v>
      </c>
      <c r="AR189">
        <v>3</v>
      </c>
      <c r="AS189" t="s">
        <v>3348</v>
      </c>
      <c r="AT189" t="s">
        <v>2352</v>
      </c>
      <c r="AU189" t="s">
        <v>3349</v>
      </c>
      <c r="AV189">
        <v>4</v>
      </c>
      <c r="AW189" t="s">
        <v>2293</v>
      </c>
      <c r="AX189" t="s">
        <v>2301</v>
      </c>
      <c r="AZ189" t="s">
        <v>24</v>
      </c>
      <c r="BB189" t="s">
        <v>2295</v>
      </c>
      <c r="BC189" t="s">
        <v>10</v>
      </c>
      <c r="BD189">
        <v>180</v>
      </c>
      <c r="BE189" t="s">
        <v>60</v>
      </c>
      <c r="BH189" t="s">
        <v>60</v>
      </c>
      <c r="BJ189">
        <v>0.06</v>
      </c>
      <c r="BK189" t="s">
        <v>10</v>
      </c>
      <c r="BL189">
        <v>360</v>
      </c>
      <c r="BM189">
        <v>60</v>
      </c>
      <c r="BN189" t="s">
        <v>60</v>
      </c>
      <c r="BP189">
        <v>120</v>
      </c>
      <c r="BQ189" t="s">
        <v>61</v>
      </c>
      <c r="BR189">
        <v>45322</v>
      </c>
      <c r="BS189">
        <v>3.5123287671232877</v>
      </c>
      <c r="BT189">
        <v>45322</v>
      </c>
      <c r="BU189" t="s">
        <v>11</v>
      </c>
      <c r="BV189">
        <v>432387.98</v>
      </c>
      <c r="BW189">
        <v>-27392.37</v>
      </c>
      <c r="BX189">
        <v>-6.3351367908053319E-2</v>
      </c>
      <c r="BY189" t="s">
        <v>2332</v>
      </c>
      <c r="BZ189" t="b">
        <v>1</v>
      </c>
      <c r="CA189" t="b">
        <v>1</v>
      </c>
      <c r="CB189" t="b">
        <v>0</v>
      </c>
      <c r="CC189" t="b">
        <v>1</v>
      </c>
      <c r="CD189" t="b">
        <v>0</v>
      </c>
      <c r="CE189" t="b">
        <v>0</v>
      </c>
      <c r="CF189" t="b">
        <v>1</v>
      </c>
      <c r="CG189" t="b">
        <v>1</v>
      </c>
      <c r="CH189" t="b">
        <v>0</v>
      </c>
      <c r="CI189" t="b">
        <v>0</v>
      </c>
      <c r="CJ189" t="b">
        <v>0</v>
      </c>
      <c r="CK189" t="b">
        <v>0</v>
      </c>
      <c r="CL189" t="b">
        <v>0</v>
      </c>
      <c r="CM189" t="b">
        <v>0</v>
      </c>
      <c r="CN189" t="b">
        <v>0</v>
      </c>
      <c r="CO189" t="b">
        <v>0</v>
      </c>
      <c r="CP189" t="b">
        <v>0</v>
      </c>
      <c r="CQ189" t="b">
        <v>0</v>
      </c>
      <c r="CR189" t="b">
        <v>0</v>
      </c>
    </row>
    <row r="190" spans="1:96" x14ac:dyDescent="0.25">
      <c r="A190">
        <v>291</v>
      </c>
      <c r="B190" t="s">
        <v>1857</v>
      </c>
      <c r="C190" t="s">
        <v>1859</v>
      </c>
      <c r="D190" t="s">
        <v>298</v>
      </c>
      <c r="E190" t="s">
        <v>57</v>
      </c>
      <c r="F190" t="s">
        <v>1858</v>
      </c>
      <c r="G190">
        <v>77479</v>
      </c>
      <c r="H190">
        <v>0</v>
      </c>
      <c r="I190" t="s">
        <v>4036</v>
      </c>
      <c r="J190" t="s">
        <v>4037</v>
      </c>
      <c r="K190">
        <v>17</v>
      </c>
      <c r="L190">
        <v>1341</v>
      </c>
      <c r="M190" t="s">
        <v>124</v>
      </c>
      <c r="N190" t="s">
        <v>1988</v>
      </c>
      <c r="O190">
        <v>2</v>
      </c>
      <c r="P190">
        <v>3</v>
      </c>
      <c r="Q190">
        <v>0.91666666666666652</v>
      </c>
      <c r="V190">
        <v>1184329</v>
      </c>
      <c r="W190">
        <v>823451</v>
      </c>
      <c r="X190">
        <v>123</v>
      </c>
      <c r="Y190">
        <v>8</v>
      </c>
      <c r="Z190">
        <v>40605</v>
      </c>
      <c r="AA190">
        <v>0.93495934959349591</v>
      </c>
      <c r="AB190">
        <v>5</v>
      </c>
      <c r="AC190" t="s">
        <v>3262</v>
      </c>
      <c r="AD190" t="s">
        <v>3263</v>
      </c>
      <c r="AE190">
        <v>0</v>
      </c>
      <c r="AG190">
        <v>43874</v>
      </c>
      <c r="AH190">
        <v>44004</v>
      </c>
      <c r="AI190" t="s">
        <v>2289</v>
      </c>
      <c r="AJ190">
        <v>43986</v>
      </c>
      <c r="AK190" t="s">
        <v>3978</v>
      </c>
      <c r="AL190" t="s">
        <v>4063</v>
      </c>
      <c r="AM190">
        <v>44008</v>
      </c>
      <c r="AN190" t="s">
        <v>10</v>
      </c>
      <c r="AO190" t="s">
        <v>1860</v>
      </c>
      <c r="AP190" t="s">
        <v>800</v>
      </c>
      <c r="AQ190" t="s">
        <v>378</v>
      </c>
      <c r="AR190">
        <v>2</v>
      </c>
      <c r="AS190" t="s">
        <v>3264</v>
      </c>
      <c r="AT190" t="s">
        <v>2395</v>
      </c>
      <c r="AU190" t="s">
        <v>2396</v>
      </c>
      <c r="AV190">
        <v>5</v>
      </c>
      <c r="AZ190" t="s">
        <v>2362</v>
      </c>
      <c r="BC190" t="s">
        <v>10</v>
      </c>
      <c r="BD190">
        <v>180</v>
      </c>
      <c r="BE190" t="s">
        <v>60</v>
      </c>
      <c r="BH190" t="s">
        <v>60</v>
      </c>
      <c r="BN190" t="s">
        <v>60</v>
      </c>
      <c r="BQ190" t="s">
        <v>61</v>
      </c>
      <c r="BR190">
        <v>45322</v>
      </c>
      <c r="BS190">
        <v>3.5123287671232877</v>
      </c>
      <c r="BT190">
        <v>45322</v>
      </c>
      <c r="BU190" t="s">
        <v>11</v>
      </c>
      <c r="BV190">
        <v>451691.7</v>
      </c>
      <c r="BW190">
        <v>-4996.45</v>
      </c>
      <c r="BX190">
        <v>-1.1061637838375157E-2</v>
      </c>
      <c r="BY190" t="s">
        <v>2286</v>
      </c>
      <c r="BZ190" t="b">
        <v>1</v>
      </c>
      <c r="CA190" t="b">
        <v>1</v>
      </c>
      <c r="CB190" t="b">
        <v>0</v>
      </c>
      <c r="CC190" t="b">
        <v>0</v>
      </c>
      <c r="CD190" t="b">
        <v>0</v>
      </c>
      <c r="CE190" t="b">
        <v>0</v>
      </c>
      <c r="CF190" t="b">
        <v>1</v>
      </c>
      <c r="CG190" t="b">
        <v>1</v>
      </c>
      <c r="CH190" t="b">
        <v>0</v>
      </c>
      <c r="CI190" t="b">
        <v>0</v>
      </c>
      <c r="CJ190" t="b">
        <v>0</v>
      </c>
      <c r="CK190" t="b">
        <v>0</v>
      </c>
      <c r="CL190" t="b">
        <v>0</v>
      </c>
      <c r="CM190" t="b">
        <v>0</v>
      </c>
      <c r="CN190" t="b">
        <v>0</v>
      </c>
      <c r="CO190" t="b">
        <v>0</v>
      </c>
      <c r="CP190" t="b">
        <v>0</v>
      </c>
      <c r="CQ190" t="b">
        <v>0</v>
      </c>
      <c r="CR190" t="b">
        <v>0</v>
      </c>
    </row>
    <row r="191" spans="1:96" x14ac:dyDescent="0.25">
      <c r="A191">
        <v>292</v>
      </c>
      <c r="B191" t="s">
        <v>2082</v>
      </c>
      <c r="C191" t="s">
        <v>2084</v>
      </c>
      <c r="D191" t="s">
        <v>271</v>
      </c>
      <c r="E191" t="s">
        <v>57</v>
      </c>
      <c r="F191" t="s">
        <v>2083</v>
      </c>
      <c r="G191">
        <v>60415</v>
      </c>
      <c r="H191">
        <v>2</v>
      </c>
      <c r="I191" t="s">
        <v>122</v>
      </c>
      <c r="J191" t="s">
        <v>272</v>
      </c>
      <c r="K191">
        <v>12</v>
      </c>
      <c r="L191">
        <v>1200</v>
      </c>
      <c r="M191" t="s">
        <v>410</v>
      </c>
      <c r="N191" t="s">
        <v>2296</v>
      </c>
      <c r="O191">
        <v>2</v>
      </c>
      <c r="P191">
        <v>3</v>
      </c>
      <c r="Q191">
        <v>0.91666666666666652</v>
      </c>
      <c r="V191">
        <v>888300</v>
      </c>
      <c r="W191">
        <v>740818</v>
      </c>
      <c r="X191">
        <v>115</v>
      </c>
      <c r="Y191" t="s">
        <v>61</v>
      </c>
      <c r="Z191">
        <v>110365</v>
      </c>
      <c r="AA191" t="e">
        <v>#VALUE!</v>
      </c>
      <c r="AB191">
        <v>8</v>
      </c>
      <c r="AC191" t="s">
        <v>61</v>
      </c>
      <c r="AD191" t="s">
        <v>3825</v>
      </c>
      <c r="AF191" t="s">
        <v>61</v>
      </c>
      <c r="AG191" t="s">
        <v>60</v>
      </c>
      <c r="AI191" t="s">
        <v>2289</v>
      </c>
      <c r="AL191" t="s">
        <v>3826</v>
      </c>
      <c r="AN191" t="s">
        <v>11</v>
      </c>
      <c r="AO191" t="s">
        <v>92</v>
      </c>
      <c r="AP191" t="s">
        <v>61</v>
      </c>
      <c r="AQ191" t="s">
        <v>61</v>
      </c>
      <c r="AR191" t="s">
        <v>61</v>
      </c>
      <c r="AV191">
        <v>8</v>
      </c>
      <c r="AW191" t="s">
        <v>2293</v>
      </c>
      <c r="AX191" t="s">
        <v>2301</v>
      </c>
      <c r="BE191" t="s">
        <v>60</v>
      </c>
      <c r="BH191" t="s">
        <v>60</v>
      </c>
      <c r="BN191" t="s">
        <v>60</v>
      </c>
      <c r="BQ191" t="s">
        <v>61</v>
      </c>
      <c r="BR191">
        <v>46053</v>
      </c>
      <c r="BS191">
        <v>5.515068493150685</v>
      </c>
      <c r="BT191">
        <v>46053</v>
      </c>
      <c r="BU191" t="s">
        <v>11</v>
      </c>
      <c r="BV191">
        <v>394063.23</v>
      </c>
      <c r="BW191">
        <v>-66885.16</v>
      </c>
      <c r="BX191">
        <v>-0.16973205036156255</v>
      </c>
      <c r="BY191" t="s">
        <v>2332</v>
      </c>
      <c r="BZ191" t="b">
        <v>0</v>
      </c>
      <c r="CA191" t="b">
        <v>0</v>
      </c>
      <c r="CB191" t="b">
        <v>0</v>
      </c>
      <c r="CC191" t="b">
        <v>1</v>
      </c>
      <c r="CD191" t="b">
        <v>0</v>
      </c>
      <c r="CE191" t="b">
        <v>0</v>
      </c>
      <c r="CF191" t="b">
        <v>0</v>
      </c>
      <c r="CG191" t="b">
        <v>0</v>
      </c>
      <c r="CH191" t="b">
        <v>0</v>
      </c>
      <c r="CI191" t="b">
        <v>0</v>
      </c>
      <c r="CJ191" t="b">
        <v>0</v>
      </c>
      <c r="CK191" t="b">
        <v>0</v>
      </c>
      <c r="CL191" t="b">
        <v>0</v>
      </c>
      <c r="CM191" t="b">
        <v>0</v>
      </c>
      <c r="CN191" t="b">
        <v>0</v>
      </c>
      <c r="CO191" t="b">
        <v>0</v>
      </c>
      <c r="CP191" t="b">
        <v>0</v>
      </c>
      <c r="CQ191" t="b">
        <v>0</v>
      </c>
      <c r="CR191" t="b">
        <v>0</v>
      </c>
    </row>
    <row r="192" spans="1:96" x14ac:dyDescent="0.25">
      <c r="A192">
        <v>293</v>
      </c>
      <c r="B192" t="s">
        <v>2085</v>
      </c>
      <c r="C192" t="s">
        <v>2086</v>
      </c>
      <c r="D192" t="s">
        <v>151</v>
      </c>
      <c r="E192" t="s">
        <v>57</v>
      </c>
      <c r="F192" t="s">
        <v>3883</v>
      </c>
      <c r="G192">
        <v>22192</v>
      </c>
      <c r="H192">
        <v>2</v>
      </c>
      <c r="I192" t="s">
        <v>122</v>
      </c>
      <c r="J192" t="s">
        <v>97</v>
      </c>
      <c r="K192">
        <v>13</v>
      </c>
      <c r="L192">
        <v>2003</v>
      </c>
      <c r="M192" t="s">
        <v>98</v>
      </c>
      <c r="N192" t="s">
        <v>1988</v>
      </c>
      <c r="O192">
        <v>2</v>
      </c>
      <c r="P192">
        <v>3</v>
      </c>
      <c r="Q192">
        <v>0.91666666666666652</v>
      </c>
      <c r="V192">
        <v>1539974</v>
      </c>
      <c r="W192">
        <v>1711924</v>
      </c>
      <c r="X192">
        <v>205</v>
      </c>
      <c r="Y192" t="s">
        <v>61</v>
      </c>
      <c r="Z192">
        <v>89773</v>
      </c>
      <c r="AA192" t="e">
        <v>#VALUE!</v>
      </c>
      <c r="AB192">
        <v>21</v>
      </c>
      <c r="AC192" t="s">
        <v>61</v>
      </c>
      <c r="AD192" t="s">
        <v>3884</v>
      </c>
      <c r="AF192" t="s">
        <v>61</v>
      </c>
      <c r="AG192" t="s">
        <v>60</v>
      </c>
      <c r="AI192" t="s">
        <v>2289</v>
      </c>
      <c r="AL192" t="s">
        <v>2303</v>
      </c>
      <c r="AN192" t="s">
        <v>11</v>
      </c>
      <c r="AO192" t="s">
        <v>92</v>
      </c>
      <c r="AP192" t="s">
        <v>61</v>
      </c>
      <c r="AQ192" t="s">
        <v>61</v>
      </c>
      <c r="AR192" t="s">
        <v>61</v>
      </c>
      <c r="AV192">
        <v>21</v>
      </c>
      <c r="BE192" t="s">
        <v>60</v>
      </c>
      <c r="BH192" t="s">
        <v>60</v>
      </c>
      <c r="BN192" t="s">
        <v>60</v>
      </c>
      <c r="BQ192" t="s">
        <v>61</v>
      </c>
      <c r="BR192">
        <v>46053</v>
      </c>
      <c r="BS192">
        <v>5.515068493150685</v>
      </c>
      <c r="BT192">
        <v>46053</v>
      </c>
      <c r="BU192" t="s">
        <v>11</v>
      </c>
      <c r="BV192">
        <v>547783.93000000005</v>
      </c>
      <c r="BW192">
        <v>-3511.7</v>
      </c>
      <c r="BX192">
        <v>-6.4107393584912206E-3</v>
      </c>
      <c r="BY192" t="s">
        <v>2332</v>
      </c>
      <c r="BZ192" t="b">
        <v>0</v>
      </c>
      <c r="CA192" t="b">
        <v>1</v>
      </c>
      <c r="CB192" t="b">
        <v>0</v>
      </c>
      <c r="CC192" t="b">
        <v>0</v>
      </c>
      <c r="CD192" t="b">
        <v>1</v>
      </c>
      <c r="CE192" t="b">
        <v>0</v>
      </c>
      <c r="CF192" t="b">
        <v>0</v>
      </c>
      <c r="CG192" t="b">
        <v>0</v>
      </c>
      <c r="CH192" t="b">
        <v>0</v>
      </c>
      <c r="CI192" t="b">
        <v>0</v>
      </c>
      <c r="CJ192" t="b">
        <v>0</v>
      </c>
      <c r="CK192" t="b">
        <v>0</v>
      </c>
      <c r="CL192" t="b">
        <v>1</v>
      </c>
      <c r="CM192" t="b">
        <v>0</v>
      </c>
      <c r="CN192" t="b">
        <v>0</v>
      </c>
      <c r="CO192" t="b">
        <v>0</v>
      </c>
      <c r="CP192" t="b">
        <v>0</v>
      </c>
      <c r="CQ192" t="b">
        <v>0</v>
      </c>
      <c r="CR192" t="b">
        <v>0</v>
      </c>
    </row>
    <row r="193" spans="1:96" x14ac:dyDescent="0.25">
      <c r="A193">
        <v>294</v>
      </c>
      <c r="B193" t="s">
        <v>341</v>
      </c>
      <c r="C193" t="s">
        <v>342</v>
      </c>
      <c r="D193" t="s">
        <v>271</v>
      </c>
      <c r="E193" t="s">
        <v>57</v>
      </c>
      <c r="F193" t="s">
        <v>3830</v>
      </c>
      <c r="G193">
        <v>60108</v>
      </c>
      <c r="H193" t="s">
        <v>2197</v>
      </c>
      <c r="I193" t="s">
        <v>61</v>
      </c>
      <c r="J193" t="s">
        <v>2197</v>
      </c>
      <c r="K193" t="s">
        <v>2197</v>
      </c>
      <c r="L193">
        <v>1071</v>
      </c>
      <c r="M193" t="s">
        <v>343</v>
      </c>
      <c r="N193" t="s">
        <v>61</v>
      </c>
      <c r="O193">
        <v>2</v>
      </c>
      <c r="P193">
        <v>3</v>
      </c>
      <c r="Q193">
        <v>0.91666666666666652</v>
      </c>
      <c r="V193">
        <v>517733</v>
      </c>
      <c r="W193">
        <v>1401387</v>
      </c>
      <c r="X193">
        <v>148</v>
      </c>
      <c r="Y193">
        <v>2</v>
      </c>
      <c r="Z193">
        <v>455744</v>
      </c>
      <c r="AA193">
        <v>0.98648648648648651</v>
      </c>
      <c r="AB193">
        <v>9</v>
      </c>
      <c r="AC193" t="s">
        <v>61</v>
      </c>
      <c r="AD193" t="s">
        <v>3831</v>
      </c>
      <c r="AF193" t="s">
        <v>61</v>
      </c>
      <c r="AG193" t="s">
        <v>60</v>
      </c>
      <c r="AI193" t="s">
        <v>2289</v>
      </c>
      <c r="AL193" t="s">
        <v>2303</v>
      </c>
      <c r="AN193" t="s">
        <v>11</v>
      </c>
      <c r="AO193" t="s">
        <v>92</v>
      </c>
      <c r="AP193" t="s">
        <v>61</v>
      </c>
      <c r="AQ193" t="s">
        <v>61</v>
      </c>
      <c r="AR193" t="s">
        <v>61</v>
      </c>
      <c r="AV193">
        <v>9</v>
      </c>
      <c r="BE193" t="s">
        <v>60</v>
      </c>
      <c r="BH193" t="s">
        <v>60</v>
      </c>
      <c r="BN193" t="s">
        <v>60</v>
      </c>
      <c r="BQ193" t="s">
        <v>61</v>
      </c>
      <c r="BR193">
        <v>43861</v>
      </c>
      <c r="BS193">
        <v>-0.49041095890410957</v>
      </c>
      <c r="BT193">
        <v>43861</v>
      </c>
      <c r="BU193" t="s">
        <v>11</v>
      </c>
      <c r="BV193" t="s">
        <v>60</v>
      </c>
      <c r="BW193" t="s">
        <v>60</v>
      </c>
      <c r="BX193" t="e">
        <v>#VALUE!</v>
      </c>
      <c r="BY193" t="s">
        <v>2197</v>
      </c>
      <c r="BZ193" t="b">
        <v>1</v>
      </c>
      <c r="CA193" t="b">
        <v>0</v>
      </c>
      <c r="CB193" t="b">
        <v>0</v>
      </c>
      <c r="CC193" t="b">
        <v>1</v>
      </c>
      <c r="CD193" t="b">
        <v>0</v>
      </c>
      <c r="CE193" t="b">
        <v>0</v>
      </c>
      <c r="CF193" t="b">
        <v>0</v>
      </c>
      <c r="CG193" t="b">
        <v>0</v>
      </c>
      <c r="CH193" t="b">
        <v>0</v>
      </c>
      <c r="CI193" t="b">
        <v>0</v>
      </c>
      <c r="CJ193" t="b">
        <v>0</v>
      </c>
      <c r="CK193" t="b">
        <v>0</v>
      </c>
      <c r="CL193" t="b">
        <v>1</v>
      </c>
      <c r="CM193" t="b">
        <v>0</v>
      </c>
      <c r="CN193" t="b">
        <v>0</v>
      </c>
      <c r="CO193" t="b">
        <v>0</v>
      </c>
      <c r="CP193" t="b">
        <v>0</v>
      </c>
      <c r="CQ193" t="b">
        <v>0</v>
      </c>
      <c r="CR193" t="b">
        <v>0</v>
      </c>
    </row>
    <row r="194" spans="1:96" x14ac:dyDescent="0.25">
      <c r="A194">
        <v>295</v>
      </c>
      <c r="B194" t="s">
        <v>1920</v>
      </c>
      <c r="C194" t="s">
        <v>1922</v>
      </c>
      <c r="D194" t="s">
        <v>170</v>
      </c>
      <c r="E194" t="s">
        <v>57</v>
      </c>
      <c r="F194" t="s">
        <v>1921</v>
      </c>
      <c r="G194">
        <v>95123</v>
      </c>
      <c r="H194">
        <v>2</v>
      </c>
      <c r="I194" t="s">
        <v>122</v>
      </c>
      <c r="J194" t="s">
        <v>171</v>
      </c>
      <c r="K194">
        <v>7</v>
      </c>
      <c r="L194">
        <v>1499</v>
      </c>
      <c r="M194" t="s">
        <v>172</v>
      </c>
      <c r="N194" t="s">
        <v>2296</v>
      </c>
      <c r="O194">
        <v>2</v>
      </c>
      <c r="P194">
        <v>3</v>
      </c>
      <c r="Q194">
        <v>0.91666666666666652</v>
      </c>
      <c r="V194">
        <v>1142001</v>
      </c>
      <c r="W194">
        <v>805123</v>
      </c>
      <c r="X194">
        <v>155</v>
      </c>
      <c r="Y194" t="s">
        <v>61</v>
      </c>
      <c r="Z194">
        <v>131219</v>
      </c>
      <c r="AA194" t="e">
        <v>#VALUE!</v>
      </c>
      <c r="AB194">
        <v>3</v>
      </c>
      <c r="AC194" t="s">
        <v>61</v>
      </c>
      <c r="AD194" t="s">
        <v>3794</v>
      </c>
      <c r="AF194" t="s">
        <v>61</v>
      </c>
      <c r="AG194" t="s">
        <v>60</v>
      </c>
      <c r="AI194" t="s">
        <v>2289</v>
      </c>
      <c r="AL194" t="s">
        <v>2303</v>
      </c>
      <c r="AN194" t="s">
        <v>11</v>
      </c>
      <c r="AO194" t="s">
        <v>92</v>
      </c>
      <c r="AP194" t="s">
        <v>61</v>
      </c>
      <c r="AQ194" t="s">
        <v>61</v>
      </c>
      <c r="AR194" t="s">
        <v>61</v>
      </c>
      <c r="AV194">
        <v>3</v>
      </c>
      <c r="AW194" t="s">
        <v>2293</v>
      </c>
      <c r="AX194" t="s">
        <v>2301</v>
      </c>
      <c r="BE194" t="s">
        <v>60</v>
      </c>
      <c r="BH194" t="s">
        <v>60</v>
      </c>
      <c r="BN194" t="s">
        <v>60</v>
      </c>
      <c r="BQ194" t="s">
        <v>61</v>
      </c>
      <c r="BR194">
        <v>45443</v>
      </c>
      <c r="BS194">
        <v>3.8438356164383563</v>
      </c>
      <c r="BT194">
        <v>45443</v>
      </c>
      <c r="BU194" t="s">
        <v>11</v>
      </c>
      <c r="BV194">
        <v>401574.86</v>
      </c>
      <c r="BW194">
        <v>-107977.67</v>
      </c>
      <c r="BX194">
        <v>-0.26888553232640111</v>
      </c>
      <c r="BY194" t="s">
        <v>2332</v>
      </c>
      <c r="BZ194" t="b">
        <v>1</v>
      </c>
      <c r="CA194" t="b">
        <v>0</v>
      </c>
      <c r="CB194" t="b">
        <v>0</v>
      </c>
      <c r="CC194" t="b">
        <v>1</v>
      </c>
      <c r="CD194" t="b">
        <v>1</v>
      </c>
      <c r="CE194" t="b">
        <v>0</v>
      </c>
      <c r="CF194" t="b">
        <v>0</v>
      </c>
      <c r="CG194" t="b">
        <v>0</v>
      </c>
      <c r="CH194" t="b">
        <v>0</v>
      </c>
      <c r="CI194" t="b">
        <v>0</v>
      </c>
      <c r="CJ194" t="b">
        <v>0</v>
      </c>
      <c r="CK194" t="b">
        <v>0</v>
      </c>
      <c r="CL194" t="b">
        <v>0</v>
      </c>
      <c r="CM194" t="b">
        <v>0</v>
      </c>
      <c r="CN194" t="b">
        <v>0</v>
      </c>
      <c r="CO194" t="b">
        <v>0</v>
      </c>
      <c r="CP194" t="b">
        <v>0</v>
      </c>
      <c r="CQ194" t="b">
        <v>0</v>
      </c>
      <c r="CR194" t="b">
        <v>0</v>
      </c>
    </row>
    <row r="195" spans="1:96" x14ac:dyDescent="0.25">
      <c r="A195">
        <v>322</v>
      </c>
      <c r="B195" t="s">
        <v>1898</v>
      </c>
      <c r="C195" t="s">
        <v>1595</v>
      </c>
      <c r="D195" t="s">
        <v>144</v>
      </c>
      <c r="E195" t="s">
        <v>57</v>
      </c>
      <c r="F195" t="s">
        <v>1899</v>
      </c>
      <c r="G195">
        <v>16602</v>
      </c>
      <c r="H195">
        <v>2</v>
      </c>
      <c r="I195" t="s">
        <v>122</v>
      </c>
      <c r="J195" t="s">
        <v>226</v>
      </c>
      <c r="K195">
        <v>11</v>
      </c>
      <c r="L195">
        <v>1133</v>
      </c>
      <c r="M195" t="s">
        <v>717</v>
      </c>
      <c r="N195" t="s">
        <v>2296</v>
      </c>
      <c r="O195">
        <v>2</v>
      </c>
      <c r="P195">
        <v>2</v>
      </c>
      <c r="Q195">
        <v>0.75</v>
      </c>
      <c r="V195">
        <v>782000</v>
      </c>
      <c r="W195">
        <v>843417</v>
      </c>
      <c r="X195">
        <v>84</v>
      </c>
      <c r="Y195">
        <v>24</v>
      </c>
      <c r="Z195">
        <v>209394</v>
      </c>
      <c r="AA195">
        <v>0.7142857142857143</v>
      </c>
      <c r="AB195">
        <v>3</v>
      </c>
      <c r="AC195" t="s">
        <v>2445</v>
      </c>
      <c r="AD195" t="s">
        <v>2610</v>
      </c>
      <c r="AE195">
        <v>1</v>
      </c>
      <c r="AF195" t="s">
        <v>2567</v>
      </c>
      <c r="AG195">
        <v>43873</v>
      </c>
      <c r="AI195" t="s">
        <v>2611</v>
      </c>
      <c r="AJ195">
        <v>43993</v>
      </c>
      <c r="AK195" t="s">
        <v>4033</v>
      </c>
      <c r="AL195" t="s">
        <v>4064</v>
      </c>
      <c r="AM195">
        <v>44035</v>
      </c>
      <c r="AN195" t="s">
        <v>10</v>
      </c>
      <c r="AO195" t="s">
        <v>1900</v>
      </c>
      <c r="AP195" t="s">
        <v>842</v>
      </c>
      <c r="AQ195" t="s">
        <v>766</v>
      </c>
      <c r="AR195">
        <v>2</v>
      </c>
      <c r="AS195" t="s">
        <v>2612</v>
      </c>
      <c r="AT195" t="s">
        <v>67</v>
      </c>
      <c r="AU195" t="s">
        <v>2613</v>
      </c>
      <c r="AV195">
        <v>2</v>
      </c>
      <c r="AW195" t="s">
        <v>2283</v>
      </c>
      <c r="AX195" t="s">
        <v>2284</v>
      </c>
      <c r="AY195" t="s">
        <v>4</v>
      </c>
      <c r="AZ195" t="s">
        <v>2362</v>
      </c>
      <c r="BC195" t="s">
        <v>11</v>
      </c>
      <c r="BE195" t="s">
        <v>60</v>
      </c>
      <c r="BH195" t="s">
        <v>60</v>
      </c>
      <c r="BK195" t="s">
        <v>10</v>
      </c>
      <c r="BL195">
        <v>360</v>
      </c>
      <c r="BM195" t="s">
        <v>2298</v>
      </c>
      <c r="BN195" t="s">
        <v>60</v>
      </c>
      <c r="BP195">
        <v>30</v>
      </c>
      <c r="BQ195" t="s">
        <v>61</v>
      </c>
      <c r="BR195">
        <v>45382</v>
      </c>
      <c r="BS195">
        <v>3.6767123287671235</v>
      </c>
      <c r="BT195">
        <v>45382</v>
      </c>
      <c r="BU195" t="s">
        <v>11</v>
      </c>
      <c r="BV195">
        <v>445283.31</v>
      </c>
      <c r="BW195">
        <v>-65533.1</v>
      </c>
      <c r="BX195">
        <v>-0.14717169615003087</v>
      </c>
      <c r="BY195" t="s">
        <v>2332</v>
      </c>
      <c r="BZ195" t="b">
        <v>1</v>
      </c>
      <c r="CA195" t="b">
        <v>1</v>
      </c>
      <c r="CB195" t="b">
        <v>0</v>
      </c>
      <c r="CC195" t="b">
        <v>1</v>
      </c>
      <c r="CD195" t="b">
        <v>0</v>
      </c>
      <c r="CE195" t="b">
        <v>0</v>
      </c>
      <c r="CF195" t="b">
        <v>0</v>
      </c>
      <c r="CG195" t="b">
        <v>0</v>
      </c>
      <c r="CH195" t="b">
        <v>0</v>
      </c>
      <c r="CI195" t="b">
        <v>0</v>
      </c>
      <c r="CJ195" t="b">
        <v>0</v>
      </c>
      <c r="CK195" t="b">
        <v>0</v>
      </c>
      <c r="CL195" t="b">
        <v>0</v>
      </c>
      <c r="CM195" t="b">
        <v>0</v>
      </c>
      <c r="CN195" t="b">
        <v>0</v>
      </c>
      <c r="CO195" t="b">
        <v>0</v>
      </c>
      <c r="CP195" t="b">
        <v>0</v>
      </c>
      <c r="CQ195" t="b">
        <v>0</v>
      </c>
      <c r="CR195" t="b">
        <v>0</v>
      </c>
    </row>
    <row r="196" spans="1:96" x14ac:dyDescent="0.25">
      <c r="A196">
        <v>303</v>
      </c>
      <c r="B196" t="s">
        <v>1960</v>
      </c>
      <c r="C196" t="s">
        <v>1962</v>
      </c>
      <c r="D196" t="s">
        <v>214</v>
      </c>
      <c r="E196" t="s">
        <v>72</v>
      </c>
      <c r="F196" t="s">
        <v>1961</v>
      </c>
      <c r="G196">
        <v>43551</v>
      </c>
      <c r="H196">
        <v>2</v>
      </c>
      <c r="I196" t="s">
        <v>122</v>
      </c>
      <c r="J196" t="s">
        <v>123</v>
      </c>
      <c r="K196">
        <v>10</v>
      </c>
      <c r="L196">
        <v>1470</v>
      </c>
      <c r="M196" t="s">
        <v>600</v>
      </c>
      <c r="N196" t="s">
        <v>2296</v>
      </c>
      <c r="O196">
        <v>2</v>
      </c>
      <c r="P196">
        <v>3</v>
      </c>
      <c r="Q196">
        <v>0.91666666666666652</v>
      </c>
      <c r="V196">
        <v>311493</v>
      </c>
      <c r="W196" t="s">
        <v>61</v>
      </c>
      <c r="X196">
        <v>35</v>
      </c>
      <c r="Y196">
        <v>14</v>
      </c>
      <c r="Z196" t="s">
        <v>61</v>
      </c>
      <c r="AA196">
        <v>0.6</v>
      </c>
      <c r="AB196">
        <v>0</v>
      </c>
      <c r="AC196" t="s">
        <v>4065</v>
      </c>
      <c r="AD196" t="s">
        <v>61</v>
      </c>
      <c r="AE196">
        <v>0</v>
      </c>
      <c r="AF196">
        <v>0</v>
      </c>
      <c r="AG196">
        <v>43885</v>
      </c>
      <c r="AH196">
        <v>44013</v>
      </c>
      <c r="AI196" t="s">
        <v>2297</v>
      </c>
      <c r="AJ196">
        <v>43973</v>
      </c>
      <c r="AK196" t="s">
        <v>3954</v>
      </c>
      <c r="AL196" t="s">
        <v>4066</v>
      </c>
      <c r="AM196">
        <v>44035</v>
      </c>
      <c r="AN196" t="s">
        <v>10</v>
      </c>
      <c r="AO196" t="s">
        <v>1963</v>
      </c>
      <c r="AP196" t="s">
        <v>1964</v>
      </c>
      <c r="AQ196">
        <v>0</v>
      </c>
      <c r="AR196" t="s">
        <v>2213</v>
      </c>
      <c r="AS196" t="s">
        <v>1965</v>
      </c>
      <c r="AT196" t="s">
        <v>1966</v>
      </c>
      <c r="AU196" t="s">
        <v>1967</v>
      </c>
      <c r="AV196">
        <v>0</v>
      </c>
      <c r="AW196" t="s">
        <v>2293</v>
      </c>
      <c r="AX196" t="s">
        <v>2284</v>
      </c>
      <c r="AZ196" t="s">
        <v>4</v>
      </c>
      <c r="BA196">
        <v>43966</v>
      </c>
      <c r="BC196" t="s">
        <v>10</v>
      </c>
      <c r="BD196">
        <v>180</v>
      </c>
      <c r="BE196">
        <v>44146</v>
      </c>
      <c r="BF196" t="s">
        <v>11</v>
      </c>
      <c r="BH196" t="s">
        <v>60</v>
      </c>
      <c r="BK196" t="s">
        <v>10</v>
      </c>
      <c r="BL196">
        <v>360</v>
      </c>
      <c r="BM196" t="s">
        <v>2298</v>
      </c>
      <c r="BN196" t="e">
        <v>#VALUE!</v>
      </c>
      <c r="BP196">
        <v>60</v>
      </c>
      <c r="BQ196" t="s">
        <v>61</v>
      </c>
      <c r="BR196">
        <v>45688</v>
      </c>
      <c r="BS196">
        <v>4.515068493150685</v>
      </c>
      <c r="BT196">
        <v>45688</v>
      </c>
      <c r="BU196" t="s">
        <v>11</v>
      </c>
      <c r="BV196">
        <v>372321.9</v>
      </c>
      <c r="BW196">
        <v>1785.12</v>
      </c>
      <c r="BX196">
        <v>4.794560835663977E-3</v>
      </c>
      <c r="BY196" t="s">
        <v>2286</v>
      </c>
      <c r="BZ196" t="b">
        <v>0</v>
      </c>
      <c r="CA196" t="b">
        <v>0</v>
      </c>
      <c r="CB196" t="b">
        <v>0</v>
      </c>
      <c r="CC196" t="b">
        <v>0</v>
      </c>
      <c r="CD196" t="b">
        <v>0</v>
      </c>
      <c r="CE196" t="b">
        <v>0</v>
      </c>
      <c r="CF196" t="b">
        <v>0</v>
      </c>
      <c r="CG196" t="b">
        <v>0</v>
      </c>
      <c r="CH196" t="b">
        <v>0</v>
      </c>
      <c r="CI196" t="b">
        <v>0</v>
      </c>
      <c r="CJ196" t="b">
        <v>0</v>
      </c>
      <c r="CK196" t="b">
        <v>0</v>
      </c>
      <c r="CL196" t="b">
        <v>0</v>
      </c>
      <c r="CM196" t="b">
        <v>0</v>
      </c>
      <c r="CN196" t="b">
        <v>0</v>
      </c>
      <c r="CO196" t="b">
        <v>0</v>
      </c>
      <c r="CP196" t="b">
        <v>0</v>
      </c>
      <c r="CQ196" t="b">
        <v>0</v>
      </c>
      <c r="CR196" t="b">
        <v>0</v>
      </c>
    </row>
    <row r="197" spans="1:96" x14ac:dyDescent="0.25">
      <c r="A197">
        <v>304</v>
      </c>
      <c r="B197" t="s">
        <v>160</v>
      </c>
      <c r="C197" t="s">
        <v>162</v>
      </c>
      <c r="D197" t="s">
        <v>163</v>
      </c>
      <c r="E197" t="s">
        <v>164</v>
      </c>
      <c r="F197" t="s">
        <v>161</v>
      </c>
      <c r="G197">
        <v>8330</v>
      </c>
      <c r="H197">
        <v>1</v>
      </c>
      <c r="I197" t="s">
        <v>4027</v>
      </c>
      <c r="J197" t="s">
        <v>58</v>
      </c>
      <c r="K197">
        <v>8</v>
      </c>
      <c r="L197">
        <v>2125</v>
      </c>
      <c r="M197" t="s">
        <v>3810</v>
      </c>
      <c r="N197" t="s">
        <v>1988</v>
      </c>
      <c r="O197">
        <v>1</v>
      </c>
      <c r="P197">
        <v>3</v>
      </c>
      <c r="Q197">
        <v>0.66666666666666663</v>
      </c>
      <c r="V197">
        <v>403050</v>
      </c>
      <c r="W197" t="s">
        <v>61</v>
      </c>
      <c r="X197" t="s">
        <v>61</v>
      </c>
      <c r="Y197" t="s">
        <v>61</v>
      </c>
      <c r="Z197" t="s">
        <v>61</v>
      </c>
      <c r="AA197" t="e">
        <v>#VALUE!</v>
      </c>
      <c r="AC197" t="s">
        <v>61</v>
      </c>
      <c r="AD197" t="s">
        <v>61</v>
      </c>
      <c r="AF197" t="s">
        <v>61</v>
      </c>
      <c r="AG197" t="s">
        <v>60</v>
      </c>
      <c r="AI197" t="s">
        <v>2289</v>
      </c>
      <c r="AL197" t="s">
        <v>2303</v>
      </c>
      <c r="AN197" t="s">
        <v>11</v>
      </c>
      <c r="AO197" t="s">
        <v>92</v>
      </c>
      <c r="AP197" t="s">
        <v>61</v>
      </c>
      <c r="AQ197" t="s">
        <v>61</v>
      </c>
      <c r="AR197" t="s">
        <v>61</v>
      </c>
      <c r="AV197">
        <v>0</v>
      </c>
      <c r="BE197" t="s">
        <v>60</v>
      </c>
      <c r="BH197" t="s">
        <v>60</v>
      </c>
      <c r="BN197" t="s">
        <v>60</v>
      </c>
      <c r="BQ197" t="s">
        <v>61</v>
      </c>
      <c r="BR197">
        <v>44227</v>
      </c>
      <c r="BS197">
        <v>0.51232876712328768</v>
      </c>
      <c r="BT197">
        <v>44227</v>
      </c>
      <c r="BU197" t="s">
        <v>11</v>
      </c>
      <c r="BV197">
        <v>581618.17000000004</v>
      </c>
      <c r="BW197">
        <v>60663.69</v>
      </c>
      <c r="BX197">
        <v>0.10430157297183476</v>
      </c>
      <c r="BY197" t="s">
        <v>2332</v>
      </c>
      <c r="BZ197" t="b">
        <v>0</v>
      </c>
      <c r="CA197" t="b">
        <v>0</v>
      </c>
      <c r="CB197" t="b">
        <v>0</v>
      </c>
      <c r="CC197" t="b">
        <v>0</v>
      </c>
      <c r="CD197" t="b">
        <v>0</v>
      </c>
      <c r="CE197" t="b">
        <v>0</v>
      </c>
      <c r="CF197" t="b">
        <v>0</v>
      </c>
      <c r="CG197" t="b">
        <v>0</v>
      </c>
      <c r="CH197" t="b">
        <v>0</v>
      </c>
      <c r="CI197" t="b">
        <v>0</v>
      </c>
      <c r="CJ197" t="b">
        <v>0</v>
      </c>
      <c r="CK197" t="b">
        <v>0</v>
      </c>
      <c r="CL197" t="b">
        <v>0</v>
      </c>
      <c r="CM197" t="b">
        <v>0</v>
      </c>
      <c r="CN197" t="b">
        <v>0</v>
      </c>
      <c r="CO197" t="b">
        <v>0</v>
      </c>
      <c r="CP197" t="b">
        <v>0</v>
      </c>
      <c r="CQ197" t="b">
        <v>0</v>
      </c>
      <c r="CR197" t="b">
        <v>0</v>
      </c>
    </row>
    <row r="198" spans="1:96" x14ac:dyDescent="0.25">
      <c r="A198">
        <v>305</v>
      </c>
      <c r="B198" t="s">
        <v>1968</v>
      </c>
      <c r="C198" t="s">
        <v>1969</v>
      </c>
      <c r="D198" t="s">
        <v>144</v>
      </c>
      <c r="E198" t="s">
        <v>57</v>
      </c>
      <c r="F198" t="s">
        <v>3659</v>
      </c>
      <c r="G198">
        <v>17011</v>
      </c>
      <c r="H198">
        <v>2</v>
      </c>
      <c r="I198" t="s">
        <v>122</v>
      </c>
      <c r="J198" t="s">
        <v>97</v>
      </c>
      <c r="K198">
        <v>13</v>
      </c>
      <c r="L198">
        <v>988</v>
      </c>
      <c r="M198" t="s">
        <v>152</v>
      </c>
      <c r="N198" t="s">
        <v>1988</v>
      </c>
      <c r="O198">
        <v>3</v>
      </c>
      <c r="P198">
        <v>3</v>
      </c>
      <c r="Q198">
        <v>1</v>
      </c>
      <c r="V198">
        <v>614000</v>
      </c>
      <c r="W198">
        <v>290000</v>
      </c>
      <c r="X198">
        <v>60</v>
      </c>
      <c r="Y198">
        <v>0</v>
      </c>
      <c r="Z198">
        <v>13218</v>
      </c>
      <c r="AA198">
        <v>1</v>
      </c>
      <c r="AB198">
        <v>3</v>
      </c>
      <c r="AC198" t="s">
        <v>3660</v>
      </c>
      <c r="AD198" t="s">
        <v>3661</v>
      </c>
      <c r="AE198">
        <v>0</v>
      </c>
      <c r="AG198">
        <v>43894</v>
      </c>
      <c r="AI198" t="s">
        <v>3662</v>
      </c>
      <c r="AL198" t="s">
        <v>3663</v>
      </c>
      <c r="AN198" t="s">
        <v>10</v>
      </c>
      <c r="AO198" t="s">
        <v>3664</v>
      </c>
      <c r="AP198">
        <v>36</v>
      </c>
      <c r="AQ198" t="s">
        <v>766</v>
      </c>
      <c r="AR198">
        <v>2</v>
      </c>
      <c r="AS198" t="s">
        <v>3665</v>
      </c>
      <c r="AT198" t="s">
        <v>2320</v>
      </c>
      <c r="AU198" t="s">
        <v>3666</v>
      </c>
      <c r="AV198">
        <v>3</v>
      </c>
      <c r="AZ198" t="s">
        <v>2362</v>
      </c>
      <c r="BC198" t="s">
        <v>11</v>
      </c>
      <c r="BE198" t="s">
        <v>60</v>
      </c>
      <c r="BH198" t="s">
        <v>60</v>
      </c>
      <c r="BK198" t="s">
        <v>10</v>
      </c>
      <c r="BL198">
        <v>360</v>
      </c>
      <c r="BM198" t="s">
        <v>3124</v>
      </c>
      <c r="BN198" t="s">
        <v>60</v>
      </c>
      <c r="BP198">
        <v>30</v>
      </c>
      <c r="BQ198" t="s">
        <v>61</v>
      </c>
      <c r="BR198">
        <v>45688</v>
      </c>
      <c r="BS198">
        <v>4.515068493150685</v>
      </c>
      <c r="BT198">
        <v>45688</v>
      </c>
      <c r="BU198" t="s">
        <v>11</v>
      </c>
      <c r="BV198">
        <v>557529.81999999995</v>
      </c>
      <c r="BW198">
        <v>14377.72</v>
      </c>
      <c r="BX198">
        <v>2.5788252904571096E-2</v>
      </c>
      <c r="BY198" t="s">
        <v>2332</v>
      </c>
      <c r="BZ198" t="b">
        <v>1</v>
      </c>
      <c r="CA198" t="b">
        <v>1</v>
      </c>
      <c r="CB198" t="b">
        <v>0</v>
      </c>
      <c r="CC198" t="b">
        <v>0</v>
      </c>
      <c r="CD198" t="b">
        <v>0</v>
      </c>
      <c r="CE198" t="b">
        <v>0</v>
      </c>
      <c r="CF198" t="b">
        <v>1</v>
      </c>
      <c r="CG198" t="b">
        <v>0</v>
      </c>
      <c r="CH198" t="b">
        <v>0</v>
      </c>
      <c r="CI198" t="b">
        <v>0</v>
      </c>
      <c r="CJ198" t="b">
        <v>0</v>
      </c>
      <c r="CK198" t="b">
        <v>0</v>
      </c>
      <c r="CL198" t="b">
        <v>0</v>
      </c>
      <c r="CM198" t="b">
        <v>0</v>
      </c>
      <c r="CN198" t="b">
        <v>0</v>
      </c>
      <c r="CO198" t="b">
        <v>0</v>
      </c>
      <c r="CP198" t="b">
        <v>0</v>
      </c>
      <c r="CQ198" t="b">
        <v>0</v>
      </c>
      <c r="CR198" t="b">
        <v>0</v>
      </c>
    </row>
    <row r="199" spans="1:96" x14ac:dyDescent="0.25">
      <c r="A199">
        <v>315</v>
      </c>
      <c r="B199" t="s">
        <v>801</v>
      </c>
      <c r="C199" t="s">
        <v>311</v>
      </c>
      <c r="D199" t="s">
        <v>312</v>
      </c>
      <c r="E199" t="s">
        <v>72</v>
      </c>
      <c r="F199" t="s">
        <v>802</v>
      </c>
      <c r="G199">
        <v>68118</v>
      </c>
      <c r="H199" t="s">
        <v>2197</v>
      </c>
      <c r="I199" t="s">
        <v>61</v>
      </c>
      <c r="J199" t="s">
        <v>2197</v>
      </c>
      <c r="K199" t="s">
        <v>2197</v>
      </c>
      <c r="L199">
        <v>1207</v>
      </c>
      <c r="M199" t="s">
        <v>803</v>
      </c>
      <c r="N199" t="s">
        <v>2296</v>
      </c>
      <c r="O199">
        <v>2</v>
      </c>
      <c r="P199">
        <v>3</v>
      </c>
      <c r="Q199">
        <v>0.91666666666666652</v>
      </c>
      <c r="V199" t="s">
        <v>61</v>
      </c>
      <c r="W199">
        <v>549855</v>
      </c>
      <c r="X199">
        <v>64</v>
      </c>
      <c r="Y199">
        <v>4</v>
      </c>
      <c r="Z199">
        <v>15318</v>
      </c>
      <c r="AA199">
        <v>0.9375</v>
      </c>
      <c r="AB199">
        <v>2</v>
      </c>
      <c r="AC199" t="s">
        <v>3137</v>
      </c>
      <c r="AD199" t="s">
        <v>61</v>
      </c>
      <c r="AE199">
        <v>0</v>
      </c>
      <c r="AF199">
        <v>0</v>
      </c>
      <c r="AG199">
        <v>43871</v>
      </c>
      <c r="AI199" t="s">
        <v>2289</v>
      </c>
      <c r="AL199" t="s">
        <v>3138</v>
      </c>
      <c r="AN199" t="s">
        <v>10</v>
      </c>
      <c r="AO199" t="s">
        <v>804</v>
      </c>
      <c r="AP199" t="s">
        <v>805</v>
      </c>
      <c r="AQ199">
        <v>1</v>
      </c>
      <c r="AR199">
        <v>1</v>
      </c>
      <c r="AS199" t="s">
        <v>3139</v>
      </c>
      <c r="AT199" t="s">
        <v>78</v>
      </c>
      <c r="AU199" t="s">
        <v>3140</v>
      </c>
      <c r="AV199">
        <v>2</v>
      </c>
      <c r="BC199" t="s">
        <v>10</v>
      </c>
      <c r="BD199">
        <v>180</v>
      </c>
      <c r="BE199" t="s">
        <v>60</v>
      </c>
      <c r="BH199" t="s">
        <v>60</v>
      </c>
      <c r="BN199" t="s">
        <v>60</v>
      </c>
      <c r="BQ199" t="s">
        <v>61</v>
      </c>
      <c r="BR199">
        <v>43982</v>
      </c>
      <c r="BS199">
        <v>-0.15890410958904111</v>
      </c>
      <c r="BT199">
        <v>43982</v>
      </c>
      <c r="BU199" t="s">
        <v>11</v>
      </c>
      <c r="BV199" t="s">
        <v>60</v>
      </c>
      <c r="BW199" t="s">
        <v>60</v>
      </c>
      <c r="BX199" t="e">
        <v>#VALUE!</v>
      </c>
      <c r="BY199" t="s">
        <v>2197</v>
      </c>
      <c r="BZ199" t="b">
        <v>0</v>
      </c>
      <c r="CA199" t="b">
        <v>0</v>
      </c>
      <c r="CB199" t="b">
        <v>0</v>
      </c>
      <c r="CC199" t="b">
        <v>0</v>
      </c>
      <c r="CD199" t="b">
        <v>0</v>
      </c>
      <c r="CE199" t="b">
        <v>0</v>
      </c>
      <c r="CF199" t="b">
        <v>0</v>
      </c>
      <c r="CG199" t="b">
        <v>0</v>
      </c>
      <c r="CH199" t="b">
        <v>0</v>
      </c>
      <c r="CI199" t="b">
        <v>0</v>
      </c>
      <c r="CJ199" t="b">
        <v>0</v>
      </c>
      <c r="CK199" t="b">
        <v>0</v>
      </c>
      <c r="CL199" t="b">
        <v>0</v>
      </c>
      <c r="CM199" t="b">
        <v>0</v>
      </c>
      <c r="CN199" t="b">
        <v>0</v>
      </c>
      <c r="CO199" t="b">
        <v>0</v>
      </c>
      <c r="CP199" t="b">
        <v>0</v>
      </c>
      <c r="CQ199" t="b">
        <v>0</v>
      </c>
      <c r="CR199" t="b">
        <v>0</v>
      </c>
    </row>
    <row r="200" spans="1:96" x14ac:dyDescent="0.25">
      <c r="A200">
        <v>306</v>
      </c>
      <c r="B200" t="s">
        <v>2136</v>
      </c>
      <c r="C200" t="s">
        <v>2138</v>
      </c>
      <c r="D200" t="s">
        <v>470</v>
      </c>
      <c r="E200" t="s">
        <v>57</v>
      </c>
      <c r="F200" t="s">
        <v>2137</v>
      </c>
      <c r="G200">
        <v>50266</v>
      </c>
      <c r="H200">
        <v>2</v>
      </c>
      <c r="I200" t="s">
        <v>122</v>
      </c>
      <c r="J200" t="s">
        <v>313</v>
      </c>
      <c r="K200">
        <v>14</v>
      </c>
      <c r="L200">
        <v>1500</v>
      </c>
      <c r="M200" t="s">
        <v>124</v>
      </c>
      <c r="N200" t="s">
        <v>1988</v>
      </c>
      <c r="O200">
        <v>2</v>
      </c>
      <c r="P200">
        <v>2</v>
      </c>
      <c r="Q200">
        <v>0.75</v>
      </c>
      <c r="V200">
        <v>1354772</v>
      </c>
      <c r="W200">
        <v>1457249</v>
      </c>
      <c r="X200">
        <v>142</v>
      </c>
      <c r="Y200">
        <v>8</v>
      </c>
      <c r="Z200">
        <v>234824</v>
      </c>
      <c r="AA200">
        <v>0.94366197183098588</v>
      </c>
      <c r="AB200">
        <v>4</v>
      </c>
      <c r="AC200" t="s">
        <v>2571</v>
      </c>
      <c r="AD200" t="s">
        <v>2572</v>
      </c>
      <c r="AE200">
        <v>1</v>
      </c>
      <c r="AF200" t="s">
        <v>2573</v>
      </c>
      <c r="AG200">
        <v>43880</v>
      </c>
      <c r="AI200" t="s">
        <v>2574</v>
      </c>
      <c r="AL200" t="s">
        <v>2575</v>
      </c>
      <c r="AN200" t="s">
        <v>10</v>
      </c>
      <c r="AO200" t="s">
        <v>2139</v>
      </c>
      <c r="AP200" t="s">
        <v>2140</v>
      </c>
      <c r="AQ200" t="s">
        <v>378</v>
      </c>
      <c r="AR200">
        <v>2</v>
      </c>
      <c r="AS200" t="s">
        <v>2141</v>
      </c>
      <c r="AT200" t="s">
        <v>2142</v>
      </c>
      <c r="AU200" t="s">
        <v>2143</v>
      </c>
      <c r="AV200">
        <v>3</v>
      </c>
      <c r="AZ200" t="s">
        <v>2362</v>
      </c>
      <c r="BC200" t="s">
        <v>10</v>
      </c>
      <c r="BD200">
        <v>180</v>
      </c>
      <c r="BE200" t="s">
        <v>60</v>
      </c>
      <c r="BH200" t="s">
        <v>60</v>
      </c>
      <c r="BK200" t="s">
        <v>10</v>
      </c>
      <c r="BN200" t="s">
        <v>60</v>
      </c>
      <c r="BQ200" t="s">
        <v>61</v>
      </c>
      <c r="BR200">
        <v>46112</v>
      </c>
      <c r="BS200">
        <v>5.6767123287671231</v>
      </c>
      <c r="BT200">
        <v>46112</v>
      </c>
      <c r="BU200" t="s">
        <v>11</v>
      </c>
      <c r="BV200">
        <v>431590.43</v>
      </c>
      <c r="BW200">
        <v>-48650.95</v>
      </c>
      <c r="BX200">
        <v>-0.11272481180826924</v>
      </c>
      <c r="BY200" t="s">
        <v>2332</v>
      </c>
      <c r="BZ200" t="b">
        <v>0</v>
      </c>
      <c r="CA200" t="b">
        <v>0</v>
      </c>
      <c r="CB200" t="b">
        <v>0</v>
      </c>
      <c r="CC200" t="b">
        <v>0</v>
      </c>
      <c r="CD200" t="b">
        <v>0</v>
      </c>
      <c r="CE200" t="b">
        <v>0</v>
      </c>
      <c r="CF200" t="b">
        <v>0</v>
      </c>
      <c r="CG200" t="b">
        <v>1</v>
      </c>
      <c r="CH200" t="b">
        <v>0</v>
      </c>
      <c r="CI200" t="b">
        <v>0</v>
      </c>
      <c r="CJ200" t="b">
        <v>0</v>
      </c>
      <c r="CK200" t="b">
        <v>0</v>
      </c>
      <c r="CL200" t="b">
        <v>0</v>
      </c>
      <c r="CM200" t="b">
        <v>0</v>
      </c>
      <c r="CN200" t="b">
        <v>0</v>
      </c>
      <c r="CO200" t="b">
        <v>0</v>
      </c>
      <c r="CP200" t="b">
        <v>0</v>
      </c>
      <c r="CQ200" t="b">
        <v>0</v>
      </c>
      <c r="CR200" t="b">
        <v>0</v>
      </c>
    </row>
    <row r="201" spans="1:96" x14ac:dyDescent="0.25">
      <c r="A201">
        <v>307</v>
      </c>
      <c r="B201" t="s">
        <v>1531</v>
      </c>
      <c r="C201" t="s">
        <v>1532</v>
      </c>
      <c r="D201" t="s">
        <v>56</v>
      </c>
      <c r="E201" t="s">
        <v>113</v>
      </c>
      <c r="F201" t="s">
        <v>3811</v>
      </c>
      <c r="G201">
        <v>10917</v>
      </c>
      <c r="H201">
        <v>1</v>
      </c>
      <c r="I201" t="s">
        <v>4027</v>
      </c>
      <c r="J201" t="s">
        <v>279</v>
      </c>
      <c r="K201">
        <v>15</v>
      </c>
      <c r="L201">
        <v>2000</v>
      </c>
      <c r="M201" t="s">
        <v>98</v>
      </c>
      <c r="N201" t="s">
        <v>2311</v>
      </c>
      <c r="O201">
        <v>1</v>
      </c>
      <c r="P201">
        <v>3</v>
      </c>
      <c r="Q201">
        <v>0.66666666666666663</v>
      </c>
      <c r="V201">
        <v>893066</v>
      </c>
      <c r="W201">
        <v>915784</v>
      </c>
      <c r="X201">
        <v>246</v>
      </c>
      <c r="Y201" t="s">
        <v>61</v>
      </c>
      <c r="Z201">
        <v>80665</v>
      </c>
      <c r="AA201" t="e">
        <v>#VALUE!</v>
      </c>
      <c r="AB201">
        <v>20</v>
      </c>
      <c r="AC201" t="s">
        <v>61</v>
      </c>
      <c r="AD201" t="s">
        <v>61</v>
      </c>
      <c r="AF201" t="s">
        <v>61</v>
      </c>
      <c r="AG201" t="s">
        <v>60</v>
      </c>
      <c r="AI201" t="s">
        <v>2289</v>
      </c>
      <c r="AJ201">
        <v>44019</v>
      </c>
      <c r="AK201" t="s">
        <v>4028</v>
      </c>
      <c r="AL201" t="s">
        <v>2303</v>
      </c>
      <c r="AN201" t="s">
        <v>11</v>
      </c>
      <c r="AO201" t="s">
        <v>92</v>
      </c>
      <c r="AP201" t="s">
        <v>61</v>
      </c>
      <c r="AQ201" t="s">
        <v>61</v>
      </c>
      <c r="AR201" t="s">
        <v>61</v>
      </c>
      <c r="AV201">
        <v>20</v>
      </c>
      <c r="BE201" t="s">
        <v>60</v>
      </c>
      <c r="BH201" t="s">
        <v>60</v>
      </c>
      <c r="BN201" t="s">
        <v>60</v>
      </c>
      <c r="BQ201" t="s">
        <v>61</v>
      </c>
      <c r="BR201">
        <v>44712</v>
      </c>
      <c r="BS201">
        <v>1.8410958904109589</v>
      </c>
      <c r="BT201">
        <v>44712</v>
      </c>
      <c r="BU201" t="s">
        <v>11</v>
      </c>
      <c r="BV201">
        <v>1117077.92</v>
      </c>
      <c r="BW201">
        <v>-244962.72</v>
      </c>
      <c r="BX201">
        <v>-0.21928883886631653</v>
      </c>
      <c r="BY201" t="s">
        <v>2332</v>
      </c>
      <c r="BZ201" t="b">
        <v>0</v>
      </c>
      <c r="CA201" t="b">
        <v>0</v>
      </c>
      <c r="CB201" t="b">
        <v>0</v>
      </c>
      <c r="CC201" t="b">
        <v>0</v>
      </c>
      <c r="CD201" t="b">
        <v>0</v>
      </c>
      <c r="CE201" t="b">
        <v>0</v>
      </c>
      <c r="CF201" t="b">
        <v>0</v>
      </c>
      <c r="CG201" t="b">
        <v>0</v>
      </c>
      <c r="CH201" t="b">
        <v>0</v>
      </c>
      <c r="CI201" t="b">
        <v>0</v>
      </c>
      <c r="CJ201" t="b">
        <v>0</v>
      </c>
      <c r="CK201" t="b">
        <v>0</v>
      </c>
      <c r="CL201" t="b">
        <v>0</v>
      </c>
      <c r="CM201" t="b">
        <v>0</v>
      </c>
      <c r="CN201" t="b">
        <v>0</v>
      </c>
      <c r="CO201" t="b">
        <v>0</v>
      </c>
      <c r="CP201" t="b">
        <v>0</v>
      </c>
      <c r="CQ201" t="b">
        <v>0</v>
      </c>
      <c r="CR201" t="b">
        <v>0</v>
      </c>
    </row>
    <row r="202" spans="1:96" x14ac:dyDescent="0.25">
      <c r="A202">
        <v>308</v>
      </c>
      <c r="B202" t="s">
        <v>1546</v>
      </c>
      <c r="C202" t="s">
        <v>1548</v>
      </c>
      <c r="D202" t="s">
        <v>294</v>
      </c>
      <c r="E202" t="s">
        <v>113</v>
      </c>
      <c r="F202" t="s">
        <v>1547</v>
      </c>
      <c r="G202">
        <v>46360</v>
      </c>
      <c r="H202">
        <v>2</v>
      </c>
      <c r="I202" t="s">
        <v>122</v>
      </c>
      <c r="J202" t="s">
        <v>123</v>
      </c>
      <c r="K202">
        <v>10</v>
      </c>
      <c r="L202">
        <v>1380</v>
      </c>
      <c r="M202" t="s">
        <v>98</v>
      </c>
      <c r="N202" t="s">
        <v>1988</v>
      </c>
      <c r="O202">
        <v>1</v>
      </c>
      <c r="P202">
        <v>2</v>
      </c>
      <c r="Q202">
        <v>0.5</v>
      </c>
      <c r="V202">
        <v>454731</v>
      </c>
      <c r="W202">
        <v>459477</v>
      </c>
      <c r="X202">
        <v>42</v>
      </c>
      <c r="Y202">
        <v>6</v>
      </c>
      <c r="Z202">
        <v>67422</v>
      </c>
      <c r="AA202">
        <v>0.8571428571428571</v>
      </c>
      <c r="AB202">
        <v>0</v>
      </c>
      <c r="AC202" t="s">
        <v>2959</v>
      </c>
      <c r="AD202" t="s">
        <v>61</v>
      </c>
      <c r="AE202">
        <v>0</v>
      </c>
      <c r="AG202">
        <v>43885</v>
      </c>
      <c r="AI202" t="s">
        <v>2289</v>
      </c>
      <c r="AK202" t="s">
        <v>4028</v>
      </c>
      <c r="AL202" t="s">
        <v>3524</v>
      </c>
      <c r="AN202" t="s">
        <v>10</v>
      </c>
      <c r="AO202" t="s">
        <v>1549</v>
      </c>
      <c r="AP202" t="s">
        <v>560</v>
      </c>
      <c r="AQ202" t="s">
        <v>418</v>
      </c>
      <c r="AR202" t="s">
        <v>2213</v>
      </c>
      <c r="AS202" t="s">
        <v>2526</v>
      </c>
      <c r="AT202" t="s">
        <v>3525</v>
      </c>
      <c r="AU202" t="s">
        <v>3526</v>
      </c>
      <c r="AV202">
        <v>0</v>
      </c>
      <c r="AZ202" t="s">
        <v>4</v>
      </c>
      <c r="BC202" t="s">
        <v>10</v>
      </c>
      <c r="BD202">
        <v>120</v>
      </c>
      <c r="BE202" t="s">
        <v>60</v>
      </c>
      <c r="BF202" t="s">
        <v>10</v>
      </c>
      <c r="BG202" t="s">
        <v>2213</v>
      </c>
      <c r="BH202" t="e">
        <v>#VALUE!</v>
      </c>
      <c r="BJ202">
        <v>0.06</v>
      </c>
      <c r="BK202" t="s">
        <v>10</v>
      </c>
      <c r="BL202">
        <v>480</v>
      </c>
      <c r="BM202">
        <v>60</v>
      </c>
      <c r="BN202" t="s">
        <v>60</v>
      </c>
      <c r="BP202">
        <v>60</v>
      </c>
      <c r="BQ202" t="s">
        <v>61</v>
      </c>
      <c r="BR202">
        <v>44742</v>
      </c>
      <c r="BS202">
        <v>1.9232876712328768</v>
      </c>
      <c r="BT202">
        <v>44742</v>
      </c>
      <c r="BU202" t="s">
        <v>11</v>
      </c>
      <c r="BV202">
        <v>448112.95</v>
      </c>
      <c r="BW202">
        <v>12298.03</v>
      </c>
      <c r="BX202">
        <v>2.7444040615206503E-2</v>
      </c>
      <c r="BY202" t="s">
        <v>2332</v>
      </c>
      <c r="BZ202" t="b">
        <v>0</v>
      </c>
      <c r="CA202" t="b">
        <v>0</v>
      </c>
      <c r="CB202" t="b">
        <v>0</v>
      </c>
      <c r="CC202" t="b">
        <v>0</v>
      </c>
      <c r="CD202" t="b">
        <v>0</v>
      </c>
      <c r="CE202" t="b">
        <v>0</v>
      </c>
      <c r="CF202" t="b">
        <v>0</v>
      </c>
      <c r="CG202" t="b">
        <v>0</v>
      </c>
      <c r="CH202" t="b">
        <v>0</v>
      </c>
      <c r="CI202" t="b">
        <v>0</v>
      </c>
      <c r="CJ202" t="b">
        <v>0</v>
      </c>
      <c r="CK202" t="b">
        <v>0</v>
      </c>
      <c r="CL202" t="b">
        <v>0</v>
      </c>
      <c r="CM202" t="b">
        <v>0</v>
      </c>
      <c r="CN202" t="b">
        <v>0</v>
      </c>
      <c r="CO202" t="b">
        <v>0</v>
      </c>
      <c r="CP202" t="b">
        <v>0</v>
      </c>
      <c r="CQ202" t="b">
        <v>0</v>
      </c>
      <c r="CR202" t="b">
        <v>0</v>
      </c>
    </row>
    <row r="203" spans="1:96" x14ac:dyDescent="0.25">
      <c r="A203">
        <v>309</v>
      </c>
      <c r="B203" t="s">
        <v>1679</v>
      </c>
      <c r="C203" t="s">
        <v>1681</v>
      </c>
      <c r="D203" t="s">
        <v>214</v>
      </c>
      <c r="E203" t="s">
        <v>164</v>
      </c>
      <c r="F203" t="s">
        <v>1680</v>
      </c>
      <c r="G203">
        <v>44720</v>
      </c>
      <c r="H203">
        <v>2</v>
      </c>
      <c r="I203" t="s">
        <v>122</v>
      </c>
      <c r="J203" t="s">
        <v>226</v>
      </c>
      <c r="K203">
        <v>11</v>
      </c>
      <c r="L203">
        <v>3555</v>
      </c>
      <c r="M203" t="s">
        <v>1682</v>
      </c>
      <c r="N203" t="s">
        <v>2311</v>
      </c>
      <c r="O203">
        <v>3</v>
      </c>
      <c r="P203">
        <v>3</v>
      </c>
      <c r="Q203">
        <v>1</v>
      </c>
      <c r="V203">
        <v>482534</v>
      </c>
      <c r="W203" t="s">
        <v>61</v>
      </c>
      <c r="X203">
        <v>30</v>
      </c>
      <c r="Y203">
        <v>2</v>
      </c>
      <c r="Z203" t="s">
        <v>61</v>
      </c>
      <c r="AA203">
        <v>0.93333333333333335</v>
      </c>
      <c r="AB203">
        <v>3</v>
      </c>
      <c r="AC203" t="s">
        <v>2315</v>
      </c>
      <c r="AD203" t="s">
        <v>61</v>
      </c>
      <c r="AE203">
        <v>0</v>
      </c>
      <c r="AG203">
        <v>43878</v>
      </c>
      <c r="AH203">
        <v>44013</v>
      </c>
      <c r="AI203" t="s">
        <v>2317</v>
      </c>
      <c r="AJ203">
        <v>44013</v>
      </c>
      <c r="AK203" t="s">
        <v>4028</v>
      </c>
      <c r="AL203" t="s">
        <v>4067</v>
      </c>
      <c r="AM203">
        <v>44035</v>
      </c>
      <c r="AN203" t="s">
        <v>10</v>
      </c>
      <c r="AO203" t="s">
        <v>1683</v>
      </c>
      <c r="AP203" t="s">
        <v>203</v>
      </c>
      <c r="AQ203" t="s">
        <v>2318</v>
      </c>
      <c r="AR203">
        <v>2</v>
      </c>
      <c r="AS203" t="s">
        <v>2319</v>
      </c>
      <c r="AT203" t="s">
        <v>2320</v>
      </c>
      <c r="AU203" t="s">
        <v>2321</v>
      </c>
      <c r="AV203">
        <v>3</v>
      </c>
      <c r="AW203" t="s">
        <v>2293</v>
      </c>
      <c r="AX203" t="s">
        <v>2284</v>
      </c>
      <c r="AY203" t="s">
        <v>3</v>
      </c>
      <c r="AZ203" t="s">
        <v>3</v>
      </c>
      <c r="BC203" t="s">
        <v>11</v>
      </c>
      <c r="BE203" t="s">
        <v>60</v>
      </c>
      <c r="BH203" t="s">
        <v>60</v>
      </c>
      <c r="BK203" t="s">
        <v>10</v>
      </c>
      <c r="BL203">
        <v>360</v>
      </c>
      <c r="BM203">
        <v>30</v>
      </c>
      <c r="BN203" t="s">
        <v>60</v>
      </c>
      <c r="BP203">
        <v>30</v>
      </c>
      <c r="BQ203" t="s">
        <v>61</v>
      </c>
      <c r="BR203">
        <v>44957</v>
      </c>
      <c r="BS203">
        <v>2.5123287671232877</v>
      </c>
      <c r="BT203">
        <v>44957</v>
      </c>
      <c r="BU203" t="s">
        <v>11</v>
      </c>
      <c r="BV203">
        <v>653417.21</v>
      </c>
      <c r="BW203">
        <v>128197.63</v>
      </c>
      <c r="BX203">
        <v>0.19619567412373484</v>
      </c>
      <c r="BY203" t="s">
        <v>2286</v>
      </c>
      <c r="BZ203" t="b">
        <v>0</v>
      </c>
      <c r="CA203" t="b">
        <v>0</v>
      </c>
      <c r="CB203" t="b">
        <v>0</v>
      </c>
      <c r="CC203" t="b">
        <v>0</v>
      </c>
      <c r="CD203" t="b">
        <v>0</v>
      </c>
      <c r="CE203" t="b">
        <v>0</v>
      </c>
      <c r="CF203" t="b">
        <v>1</v>
      </c>
      <c r="CG203" t="b">
        <v>0</v>
      </c>
      <c r="CH203" t="b">
        <v>0</v>
      </c>
      <c r="CI203" t="b">
        <v>0</v>
      </c>
      <c r="CJ203" t="b">
        <v>0</v>
      </c>
      <c r="CK203" t="b">
        <v>0</v>
      </c>
      <c r="CL203" t="b">
        <v>0</v>
      </c>
      <c r="CM203" t="b">
        <v>0</v>
      </c>
      <c r="CN203" t="b">
        <v>0</v>
      </c>
      <c r="CO203" t="b">
        <v>0</v>
      </c>
      <c r="CP203" t="b">
        <v>0</v>
      </c>
      <c r="CQ203" t="b">
        <v>0</v>
      </c>
      <c r="CR203" t="b">
        <v>0</v>
      </c>
    </row>
    <row r="204" spans="1:96" x14ac:dyDescent="0.25">
      <c r="A204">
        <v>310</v>
      </c>
      <c r="B204" t="s">
        <v>344</v>
      </c>
      <c r="C204" t="s">
        <v>346</v>
      </c>
      <c r="D204" t="s">
        <v>298</v>
      </c>
      <c r="E204" t="s">
        <v>113</v>
      </c>
      <c r="F204" t="s">
        <v>345</v>
      </c>
      <c r="G204">
        <v>78666</v>
      </c>
      <c r="H204">
        <v>0</v>
      </c>
      <c r="I204" t="s">
        <v>4036</v>
      </c>
      <c r="J204" t="s">
        <v>4037</v>
      </c>
      <c r="K204">
        <v>17</v>
      </c>
      <c r="L204">
        <v>1075</v>
      </c>
      <c r="M204" t="s">
        <v>98</v>
      </c>
      <c r="N204" t="s">
        <v>2296</v>
      </c>
      <c r="O204">
        <v>1</v>
      </c>
      <c r="P204">
        <v>3</v>
      </c>
      <c r="Q204">
        <v>0.66666666666666663</v>
      </c>
      <c r="V204">
        <v>732717</v>
      </c>
      <c r="W204">
        <v>797225</v>
      </c>
      <c r="X204">
        <v>141</v>
      </c>
      <c r="Y204" t="s">
        <v>61</v>
      </c>
      <c r="Z204">
        <v>44480</v>
      </c>
      <c r="AA204" t="e">
        <v>#VALUE!</v>
      </c>
      <c r="AB204">
        <v>9</v>
      </c>
      <c r="AC204" t="s">
        <v>61</v>
      </c>
      <c r="AD204" t="s">
        <v>61</v>
      </c>
      <c r="AF204" t="s">
        <v>61</v>
      </c>
      <c r="AG204" t="s">
        <v>60</v>
      </c>
      <c r="AI204" t="s">
        <v>2289</v>
      </c>
      <c r="AL204" t="s">
        <v>2303</v>
      </c>
      <c r="AN204" t="s">
        <v>11</v>
      </c>
      <c r="AO204" t="s">
        <v>92</v>
      </c>
      <c r="AP204" t="s">
        <v>61</v>
      </c>
      <c r="AQ204" t="s">
        <v>61</v>
      </c>
      <c r="AR204" t="s">
        <v>61</v>
      </c>
      <c r="AV204">
        <v>9</v>
      </c>
      <c r="BE204" t="s">
        <v>60</v>
      </c>
      <c r="BH204" t="s">
        <v>60</v>
      </c>
      <c r="BN204" t="s">
        <v>60</v>
      </c>
      <c r="BQ204" t="s">
        <v>61</v>
      </c>
      <c r="BR204">
        <v>43861</v>
      </c>
      <c r="BS204">
        <v>-0.49041095890410957</v>
      </c>
      <c r="BT204">
        <v>43861</v>
      </c>
      <c r="BU204" t="s">
        <v>11</v>
      </c>
      <c r="BV204">
        <v>417823.77</v>
      </c>
      <c r="BW204">
        <v>-8185.86</v>
      </c>
      <c r="BX204">
        <v>-1.9591657028033612E-2</v>
      </c>
      <c r="BY204" t="s">
        <v>2332</v>
      </c>
      <c r="BZ204" t="b">
        <v>0</v>
      </c>
      <c r="CA204" t="b">
        <v>0</v>
      </c>
      <c r="CB204" t="b">
        <v>0</v>
      </c>
      <c r="CC204" t="b">
        <v>0</v>
      </c>
      <c r="CD204" t="b">
        <v>0</v>
      </c>
      <c r="CE204" t="b">
        <v>0</v>
      </c>
      <c r="CF204" t="b">
        <v>0</v>
      </c>
      <c r="CG204" t="b">
        <v>0</v>
      </c>
      <c r="CH204" t="b">
        <v>0</v>
      </c>
      <c r="CI204" t="b">
        <v>0</v>
      </c>
      <c r="CJ204" t="b">
        <v>0</v>
      </c>
      <c r="CK204" t="b">
        <v>0</v>
      </c>
      <c r="CL204" t="b">
        <v>0</v>
      </c>
      <c r="CM204" t="b">
        <v>0</v>
      </c>
      <c r="CN204" t="b">
        <v>0</v>
      </c>
      <c r="CO204" t="b">
        <v>0</v>
      </c>
      <c r="CP204" t="b">
        <v>0</v>
      </c>
      <c r="CQ204" t="b">
        <v>0</v>
      </c>
      <c r="CR204" t="b">
        <v>0</v>
      </c>
    </row>
    <row r="205" spans="1:96" x14ac:dyDescent="0.25">
      <c r="A205">
        <v>312</v>
      </c>
      <c r="B205" t="s">
        <v>721</v>
      </c>
      <c r="C205" t="s">
        <v>723</v>
      </c>
      <c r="D205" t="s">
        <v>254</v>
      </c>
      <c r="E205" t="s">
        <v>113</v>
      </c>
      <c r="F205" t="s">
        <v>722</v>
      </c>
      <c r="G205">
        <v>30534</v>
      </c>
      <c r="H205">
        <v>2</v>
      </c>
      <c r="I205" t="s">
        <v>122</v>
      </c>
      <c r="J205" t="s">
        <v>250</v>
      </c>
      <c r="K205">
        <v>6</v>
      </c>
      <c r="L205">
        <v>1200</v>
      </c>
      <c r="M205" t="s">
        <v>98</v>
      </c>
      <c r="N205" t="s">
        <v>1988</v>
      </c>
      <c r="O205">
        <v>3</v>
      </c>
      <c r="P205">
        <v>3</v>
      </c>
      <c r="Q205">
        <v>1</v>
      </c>
      <c r="V205">
        <v>540549</v>
      </c>
      <c r="W205">
        <v>557584</v>
      </c>
      <c r="X205">
        <v>88</v>
      </c>
      <c r="Y205">
        <v>9</v>
      </c>
      <c r="Z205">
        <v>45817</v>
      </c>
      <c r="AA205">
        <v>0.89772727272727271</v>
      </c>
      <c r="AC205" t="s">
        <v>2959</v>
      </c>
      <c r="AD205" t="s">
        <v>61</v>
      </c>
      <c r="AE205">
        <v>0</v>
      </c>
      <c r="AG205">
        <v>43878</v>
      </c>
      <c r="AH205">
        <v>43983</v>
      </c>
      <c r="AI205" t="s">
        <v>3543</v>
      </c>
      <c r="AL205" t="s">
        <v>3969</v>
      </c>
      <c r="AM205">
        <v>43985</v>
      </c>
      <c r="AN205" t="s">
        <v>10</v>
      </c>
      <c r="AO205" t="s">
        <v>724</v>
      </c>
      <c r="AP205" t="s">
        <v>146</v>
      </c>
      <c r="AQ205" t="s">
        <v>418</v>
      </c>
      <c r="AR205" t="s">
        <v>2213</v>
      </c>
      <c r="AS205" t="s">
        <v>2526</v>
      </c>
      <c r="AT205" t="s">
        <v>3525</v>
      </c>
      <c r="AU205" t="s">
        <v>3526</v>
      </c>
      <c r="AV205">
        <v>0</v>
      </c>
      <c r="AZ205" t="s">
        <v>4</v>
      </c>
      <c r="BC205" t="s">
        <v>10</v>
      </c>
      <c r="BD205">
        <v>120</v>
      </c>
      <c r="BE205" t="s">
        <v>60</v>
      </c>
      <c r="BF205" t="s">
        <v>10</v>
      </c>
      <c r="BG205" t="s">
        <v>2213</v>
      </c>
      <c r="BH205" t="e">
        <v>#VALUE!</v>
      </c>
      <c r="BJ205">
        <v>0.06</v>
      </c>
      <c r="BK205" t="s">
        <v>10</v>
      </c>
      <c r="BL205">
        <v>480</v>
      </c>
      <c r="BM205">
        <v>60</v>
      </c>
      <c r="BN205" t="s">
        <v>60</v>
      </c>
      <c r="BP205">
        <v>60</v>
      </c>
      <c r="BQ205" t="s">
        <v>61</v>
      </c>
      <c r="BR205">
        <v>43921</v>
      </c>
      <c r="BS205">
        <v>-0.32602739726027397</v>
      </c>
      <c r="BT205">
        <v>43921</v>
      </c>
      <c r="BU205" t="s">
        <v>11</v>
      </c>
      <c r="BV205">
        <v>409485.77</v>
      </c>
      <c r="BW205">
        <v>14355.92</v>
      </c>
      <c r="BX205">
        <v>3.505840996623643E-2</v>
      </c>
      <c r="BY205" t="s">
        <v>2286</v>
      </c>
      <c r="BZ205" t="b">
        <v>0</v>
      </c>
      <c r="CA205" t="b">
        <v>0</v>
      </c>
      <c r="CB205" t="b">
        <v>0</v>
      </c>
      <c r="CC205" t="b">
        <v>0</v>
      </c>
      <c r="CD205" t="b">
        <v>0</v>
      </c>
      <c r="CE205" t="b">
        <v>0</v>
      </c>
      <c r="CF205" t="b">
        <v>0</v>
      </c>
      <c r="CG205" t="b">
        <v>0</v>
      </c>
      <c r="CH205" t="b">
        <v>0</v>
      </c>
      <c r="CI205" t="b">
        <v>0</v>
      </c>
      <c r="CJ205" t="b">
        <v>0</v>
      </c>
      <c r="CK205" t="b">
        <v>0</v>
      </c>
      <c r="CL205" t="b">
        <v>0</v>
      </c>
      <c r="CM205" t="b">
        <v>0</v>
      </c>
      <c r="CN205" t="b">
        <v>0</v>
      </c>
      <c r="CO205" t="b">
        <v>0</v>
      </c>
      <c r="CP205" t="b">
        <v>0</v>
      </c>
      <c r="CQ205" t="b">
        <v>0</v>
      </c>
      <c r="CR205" t="b">
        <v>0</v>
      </c>
    </row>
    <row r="206" spans="1:96" x14ac:dyDescent="0.25">
      <c r="A206">
        <v>313</v>
      </c>
      <c r="B206" t="s">
        <v>1286</v>
      </c>
      <c r="C206" t="s">
        <v>1288</v>
      </c>
      <c r="D206" t="s">
        <v>151</v>
      </c>
      <c r="E206" t="s">
        <v>164</v>
      </c>
      <c r="F206" t="s">
        <v>1287</v>
      </c>
      <c r="G206">
        <v>22401</v>
      </c>
      <c r="H206">
        <v>2</v>
      </c>
      <c r="I206" t="s">
        <v>122</v>
      </c>
      <c r="J206" t="s">
        <v>97</v>
      </c>
      <c r="K206">
        <v>13</v>
      </c>
      <c r="L206">
        <v>2000</v>
      </c>
      <c r="M206" t="s">
        <v>1289</v>
      </c>
      <c r="N206" t="s">
        <v>2311</v>
      </c>
      <c r="O206">
        <v>3</v>
      </c>
      <c r="P206">
        <v>2</v>
      </c>
      <c r="Q206">
        <v>0.83333333333333348</v>
      </c>
      <c r="V206" t="s">
        <v>61</v>
      </c>
      <c r="W206" t="s">
        <v>61</v>
      </c>
      <c r="X206" t="s">
        <v>61</v>
      </c>
      <c r="Y206" t="s">
        <v>61</v>
      </c>
      <c r="Z206" t="s">
        <v>61</v>
      </c>
      <c r="AA206" t="e">
        <v>#VALUE!</v>
      </c>
      <c r="AC206" t="s">
        <v>61</v>
      </c>
      <c r="AD206" t="s">
        <v>61</v>
      </c>
      <c r="AF206" t="s">
        <v>61</v>
      </c>
      <c r="AG206" t="s">
        <v>60</v>
      </c>
      <c r="AI206" t="s">
        <v>2289</v>
      </c>
      <c r="AL206" t="s">
        <v>2303</v>
      </c>
      <c r="AN206" t="s">
        <v>11</v>
      </c>
      <c r="AO206" t="s">
        <v>92</v>
      </c>
      <c r="AP206" t="s">
        <v>61</v>
      </c>
      <c r="AQ206" t="s">
        <v>61</v>
      </c>
      <c r="AR206" t="s">
        <v>61</v>
      </c>
      <c r="AV206">
        <v>0</v>
      </c>
      <c r="BE206" t="s">
        <v>60</v>
      </c>
      <c r="BH206" t="s">
        <v>60</v>
      </c>
      <c r="BN206" t="s">
        <v>60</v>
      </c>
      <c r="BQ206" t="s">
        <v>61</v>
      </c>
      <c r="BR206">
        <v>44592</v>
      </c>
      <c r="BS206">
        <v>1.5123287671232877</v>
      </c>
      <c r="BT206">
        <v>44592</v>
      </c>
      <c r="BU206" t="s">
        <v>11</v>
      </c>
      <c r="BV206">
        <v>679857.56</v>
      </c>
      <c r="BW206">
        <v>137380.82999999999</v>
      </c>
      <c r="BX206">
        <v>0.20207296069488434</v>
      </c>
      <c r="BY206" t="s">
        <v>2332</v>
      </c>
      <c r="BZ206" t="b">
        <v>0</v>
      </c>
      <c r="CA206" t="b">
        <v>0</v>
      </c>
      <c r="CB206" t="b">
        <v>0</v>
      </c>
      <c r="CC206" t="b">
        <v>0</v>
      </c>
      <c r="CD206" t="b">
        <v>0</v>
      </c>
      <c r="CE206" t="b">
        <v>0</v>
      </c>
      <c r="CF206" t="b">
        <v>0</v>
      </c>
      <c r="CG206" t="b">
        <v>0</v>
      </c>
      <c r="CH206" t="b">
        <v>0</v>
      </c>
      <c r="CI206" t="b">
        <v>0</v>
      </c>
      <c r="CJ206" t="b">
        <v>0</v>
      </c>
      <c r="CK206" t="b">
        <v>0</v>
      </c>
      <c r="CL206" t="b">
        <v>0</v>
      </c>
      <c r="CM206" t="b">
        <v>0</v>
      </c>
      <c r="CN206" t="b">
        <v>0</v>
      </c>
      <c r="CO206" t="b">
        <v>0</v>
      </c>
      <c r="CP206" t="b">
        <v>0</v>
      </c>
      <c r="CQ206" t="b">
        <v>0</v>
      </c>
      <c r="CR206" t="b">
        <v>0</v>
      </c>
    </row>
    <row r="207" spans="1:96" x14ac:dyDescent="0.25">
      <c r="A207">
        <v>314</v>
      </c>
      <c r="B207" t="s">
        <v>347</v>
      </c>
      <c r="C207" t="s">
        <v>349</v>
      </c>
      <c r="D207" t="s">
        <v>131</v>
      </c>
      <c r="E207" t="s">
        <v>57</v>
      </c>
      <c r="F207" t="s">
        <v>348</v>
      </c>
      <c r="G207">
        <v>34957</v>
      </c>
      <c r="H207">
        <v>2</v>
      </c>
      <c r="I207" t="s">
        <v>122</v>
      </c>
      <c r="J207" t="s">
        <v>157</v>
      </c>
      <c r="K207">
        <v>5</v>
      </c>
      <c r="L207">
        <v>1471</v>
      </c>
      <c r="M207" t="s">
        <v>98</v>
      </c>
      <c r="N207" t="s">
        <v>1988</v>
      </c>
      <c r="O207">
        <v>3</v>
      </c>
      <c r="P207">
        <v>2</v>
      </c>
      <c r="Q207">
        <v>0.83333333333333348</v>
      </c>
      <c r="V207">
        <v>876257</v>
      </c>
      <c r="W207">
        <v>784477</v>
      </c>
      <c r="X207">
        <v>115</v>
      </c>
      <c r="Y207">
        <v>8</v>
      </c>
      <c r="Z207">
        <v>193792</v>
      </c>
      <c r="AA207">
        <v>0.93043478260869561</v>
      </c>
      <c r="AB207">
        <v>4</v>
      </c>
      <c r="AC207" t="s">
        <v>2833</v>
      </c>
      <c r="AD207" t="s">
        <v>2834</v>
      </c>
      <c r="AE207">
        <v>1</v>
      </c>
      <c r="AF207" t="s">
        <v>2567</v>
      </c>
      <c r="AG207">
        <v>43884</v>
      </c>
      <c r="AI207" t="s">
        <v>2835</v>
      </c>
      <c r="AL207" t="s">
        <v>2836</v>
      </c>
      <c r="AN207" t="s">
        <v>10</v>
      </c>
      <c r="AO207" t="s">
        <v>350</v>
      </c>
      <c r="AP207" t="s">
        <v>351</v>
      </c>
      <c r="AQ207" t="s">
        <v>352</v>
      </c>
      <c r="AR207">
        <v>3</v>
      </c>
      <c r="AS207" t="s">
        <v>353</v>
      </c>
      <c r="AT207" t="s">
        <v>78</v>
      </c>
      <c r="AU207" t="s">
        <v>354</v>
      </c>
      <c r="AV207">
        <v>3</v>
      </c>
      <c r="AZ207" t="s">
        <v>2362</v>
      </c>
      <c r="BC207" t="s">
        <v>11</v>
      </c>
      <c r="BE207" t="s">
        <v>60</v>
      </c>
      <c r="BH207" t="s">
        <v>60</v>
      </c>
      <c r="BK207" t="s">
        <v>10</v>
      </c>
      <c r="BL207">
        <v>180</v>
      </c>
      <c r="BN207" t="s">
        <v>60</v>
      </c>
      <c r="BQ207" t="s">
        <v>61</v>
      </c>
      <c r="BR207">
        <v>43861</v>
      </c>
      <c r="BS207">
        <v>-0.49041095890410957</v>
      </c>
      <c r="BT207">
        <v>43861</v>
      </c>
      <c r="BU207" t="s">
        <v>11</v>
      </c>
      <c r="BV207">
        <v>424986.91</v>
      </c>
      <c r="BW207">
        <v>-42501.279999999999</v>
      </c>
      <c r="BX207">
        <v>-0.10000609195233802</v>
      </c>
      <c r="BY207" t="s">
        <v>2332</v>
      </c>
      <c r="BZ207" t="b">
        <v>1</v>
      </c>
      <c r="CA207" t="b">
        <v>1</v>
      </c>
      <c r="CB207" t="b">
        <v>0</v>
      </c>
      <c r="CC207" t="b">
        <v>1</v>
      </c>
      <c r="CD207" t="b">
        <v>0</v>
      </c>
      <c r="CE207" t="b">
        <v>0</v>
      </c>
      <c r="CF207" t="b">
        <v>0</v>
      </c>
      <c r="CG207" t="b">
        <v>1</v>
      </c>
      <c r="CH207" t="b">
        <v>0</v>
      </c>
      <c r="CI207" t="b">
        <v>0</v>
      </c>
      <c r="CJ207" t="b">
        <v>0</v>
      </c>
      <c r="CK207" t="b">
        <v>0</v>
      </c>
      <c r="CL207" t="b">
        <v>0</v>
      </c>
      <c r="CM207" t="b">
        <v>0</v>
      </c>
      <c r="CN207" t="b">
        <v>0</v>
      </c>
      <c r="CO207" t="b">
        <v>0</v>
      </c>
      <c r="CP207" t="b">
        <v>0</v>
      </c>
      <c r="CQ207" t="b">
        <v>0</v>
      </c>
      <c r="CR207" t="b">
        <v>0</v>
      </c>
    </row>
    <row r="208" spans="1:96" x14ac:dyDescent="0.25">
      <c r="A208">
        <v>316</v>
      </c>
      <c r="B208" t="s">
        <v>1877</v>
      </c>
      <c r="C208" t="s">
        <v>1879</v>
      </c>
      <c r="D208" t="s">
        <v>136</v>
      </c>
      <c r="E208" t="s">
        <v>113</v>
      </c>
      <c r="F208" t="s">
        <v>1878</v>
      </c>
      <c r="G208">
        <v>6413</v>
      </c>
      <c r="H208">
        <v>1</v>
      </c>
      <c r="I208" t="s">
        <v>4027</v>
      </c>
      <c r="J208" t="s">
        <v>279</v>
      </c>
      <c r="K208">
        <v>15</v>
      </c>
      <c r="L208">
        <v>2255</v>
      </c>
      <c r="M208" t="s">
        <v>98</v>
      </c>
      <c r="N208" t="s">
        <v>2311</v>
      </c>
      <c r="O208">
        <v>1</v>
      </c>
      <c r="P208">
        <v>3</v>
      </c>
      <c r="Q208">
        <v>0.66666666666666663</v>
      </c>
      <c r="V208">
        <v>276163</v>
      </c>
      <c r="W208">
        <v>287942</v>
      </c>
      <c r="X208">
        <v>64</v>
      </c>
      <c r="Y208">
        <v>5</v>
      </c>
      <c r="Z208">
        <v>10290</v>
      </c>
      <c r="AA208">
        <v>0.921875</v>
      </c>
      <c r="AB208">
        <v>8</v>
      </c>
      <c r="AC208" t="s">
        <v>61</v>
      </c>
      <c r="AD208" t="s">
        <v>61</v>
      </c>
      <c r="AF208" t="s">
        <v>61</v>
      </c>
      <c r="AG208" t="s">
        <v>60</v>
      </c>
      <c r="AI208" t="s">
        <v>2289</v>
      </c>
      <c r="AL208" t="s">
        <v>2303</v>
      </c>
      <c r="AN208" t="s">
        <v>11</v>
      </c>
      <c r="AO208" t="s">
        <v>92</v>
      </c>
      <c r="AP208" t="s">
        <v>61</v>
      </c>
      <c r="AQ208" t="s">
        <v>61</v>
      </c>
      <c r="AR208" t="s">
        <v>61</v>
      </c>
      <c r="AV208">
        <v>8</v>
      </c>
      <c r="BE208" t="s">
        <v>60</v>
      </c>
      <c r="BH208" t="s">
        <v>60</v>
      </c>
      <c r="BN208" t="s">
        <v>60</v>
      </c>
      <c r="BQ208" t="s">
        <v>61</v>
      </c>
      <c r="BR208">
        <v>45351</v>
      </c>
      <c r="BS208">
        <v>3.591780821917808</v>
      </c>
      <c r="BT208">
        <v>45351</v>
      </c>
      <c r="BU208" t="s">
        <v>11</v>
      </c>
      <c r="BV208">
        <v>832456.66</v>
      </c>
      <c r="BW208">
        <v>75085.41</v>
      </c>
      <c r="BX208">
        <v>9.0197380365723778E-2</v>
      </c>
      <c r="BY208" t="s">
        <v>2332</v>
      </c>
      <c r="BZ208" t="b">
        <v>0</v>
      </c>
      <c r="CA208" t="b">
        <v>0</v>
      </c>
      <c r="CB208" t="b">
        <v>0</v>
      </c>
      <c r="CC208" t="b">
        <v>0</v>
      </c>
      <c r="CD208" t="b">
        <v>0</v>
      </c>
      <c r="CE208" t="b">
        <v>0</v>
      </c>
      <c r="CF208" t="b">
        <v>0</v>
      </c>
      <c r="CG208" t="b">
        <v>0</v>
      </c>
      <c r="CH208" t="b">
        <v>0</v>
      </c>
      <c r="CI208" t="b">
        <v>0</v>
      </c>
      <c r="CJ208" t="b">
        <v>0</v>
      </c>
      <c r="CK208" t="b">
        <v>0</v>
      </c>
      <c r="CL208" t="b">
        <v>0</v>
      </c>
      <c r="CM208" t="b">
        <v>0</v>
      </c>
      <c r="CN208" t="b">
        <v>0</v>
      </c>
      <c r="CO208" t="b">
        <v>0</v>
      </c>
      <c r="CP208" t="b">
        <v>0</v>
      </c>
      <c r="CQ208" t="b">
        <v>0</v>
      </c>
      <c r="CR208" t="b">
        <v>0</v>
      </c>
    </row>
    <row r="209" spans="1:96" x14ac:dyDescent="0.25">
      <c r="A209">
        <v>317</v>
      </c>
      <c r="B209" t="s">
        <v>154</v>
      </c>
      <c r="C209" t="s">
        <v>156</v>
      </c>
      <c r="D209" t="s">
        <v>131</v>
      </c>
      <c r="E209" t="s">
        <v>72</v>
      </c>
      <c r="F209" t="s">
        <v>155</v>
      </c>
      <c r="G209">
        <v>32940</v>
      </c>
      <c r="H209">
        <v>2</v>
      </c>
      <c r="I209" t="s">
        <v>122</v>
      </c>
      <c r="J209" t="s">
        <v>157</v>
      </c>
      <c r="K209">
        <v>5</v>
      </c>
      <c r="L209">
        <v>1500</v>
      </c>
      <c r="M209" t="s">
        <v>158</v>
      </c>
      <c r="N209" t="s">
        <v>1988</v>
      </c>
      <c r="O209">
        <v>2</v>
      </c>
      <c r="P209">
        <v>3</v>
      </c>
      <c r="Q209">
        <v>0.91666666666666652</v>
      </c>
      <c r="V209">
        <v>404511</v>
      </c>
      <c r="W209">
        <v>200205</v>
      </c>
      <c r="X209">
        <v>58</v>
      </c>
      <c r="Y209">
        <v>21</v>
      </c>
      <c r="Z209" t="s">
        <v>61</v>
      </c>
      <c r="AA209">
        <v>0.63793103448275867</v>
      </c>
      <c r="AB209">
        <v>4</v>
      </c>
      <c r="AC209" t="s">
        <v>3970</v>
      </c>
      <c r="AD209" t="s">
        <v>61</v>
      </c>
      <c r="AE209">
        <v>0</v>
      </c>
      <c r="AG209">
        <v>43884</v>
      </c>
      <c r="AH209">
        <v>43983</v>
      </c>
      <c r="AL209" t="s">
        <v>3971</v>
      </c>
      <c r="AM209">
        <v>43985</v>
      </c>
      <c r="AN209" t="s">
        <v>10</v>
      </c>
      <c r="AO209" t="s">
        <v>159</v>
      </c>
      <c r="AP209">
        <v>9</v>
      </c>
      <c r="AQ209">
        <v>3.1</v>
      </c>
      <c r="AR209" t="s">
        <v>2213</v>
      </c>
      <c r="AS209" t="s">
        <v>3708</v>
      </c>
      <c r="AT209" t="s">
        <v>2320</v>
      </c>
      <c r="AU209" t="s">
        <v>3709</v>
      </c>
      <c r="AV209">
        <v>4</v>
      </c>
      <c r="AZ209" t="s">
        <v>4</v>
      </c>
      <c r="BB209" t="s">
        <v>3090</v>
      </c>
      <c r="BC209" t="s">
        <v>11</v>
      </c>
      <c r="BE209" t="s">
        <v>60</v>
      </c>
      <c r="BH209" t="s">
        <v>60</v>
      </c>
      <c r="BK209" t="s">
        <v>10</v>
      </c>
      <c r="BL209">
        <v>360</v>
      </c>
      <c r="BM209">
        <v>30</v>
      </c>
      <c r="BN209" t="s">
        <v>60</v>
      </c>
      <c r="BP209" t="s">
        <v>2285</v>
      </c>
      <c r="BQ209" t="s">
        <v>61</v>
      </c>
      <c r="BR209">
        <v>44227</v>
      </c>
      <c r="BS209">
        <v>0.51232876712328768</v>
      </c>
      <c r="BT209">
        <v>44227</v>
      </c>
      <c r="BU209" t="s">
        <v>11</v>
      </c>
      <c r="BV209">
        <v>445465.04</v>
      </c>
      <c r="BW209">
        <v>31426.03</v>
      </c>
      <c r="BX209">
        <v>7.0546568592677897E-2</v>
      </c>
      <c r="BY209" t="s">
        <v>2286</v>
      </c>
      <c r="BZ209" t="b">
        <v>0</v>
      </c>
      <c r="CA209" t="b">
        <v>0</v>
      </c>
      <c r="CB209" t="b">
        <v>0</v>
      </c>
      <c r="CC209" t="b">
        <v>0</v>
      </c>
      <c r="CD209" t="b">
        <v>0</v>
      </c>
      <c r="CE209" t="b">
        <v>0</v>
      </c>
      <c r="CF209" t="b">
        <v>0</v>
      </c>
      <c r="CG209" t="b">
        <v>0</v>
      </c>
      <c r="CH209" t="b">
        <v>0</v>
      </c>
      <c r="CI209" t="b">
        <v>0</v>
      </c>
      <c r="CJ209" t="b">
        <v>1</v>
      </c>
      <c r="CK209" t="b">
        <v>0</v>
      </c>
      <c r="CL209" t="b">
        <v>0</v>
      </c>
      <c r="CM209" t="b">
        <v>0</v>
      </c>
      <c r="CN209" t="b">
        <v>0</v>
      </c>
      <c r="CO209" t="b">
        <v>1</v>
      </c>
      <c r="CP209" t="b">
        <v>0</v>
      </c>
      <c r="CQ209" t="b">
        <v>0</v>
      </c>
      <c r="CR209" t="b">
        <v>0</v>
      </c>
    </row>
    <row r="210" spans="1:96" x14ac:dyDescent="0.25">
      <c r="A210">
        <v>318</v>
      </c>
      <c r="B210" t="s">
        <v>1152</v>
      </c>
      <c r="C210" t="s">
        <v>1153</v>
      </c>
      <c r="D210" t="s">
        <v>294</v>
      </c>
      <c r="E210" t="s">
        <v>57</v>
      </c>
      <c r="F210" t="s">
        <v>3224</v>
      </c>
      <c r="G210">
        <v>47401</v>
      </c>
      <c r="H210">
        <v>2</v>
      </c>
      <c r="I210" t="s">
        <v>122</v>
      </c>
      <c r="J210" t="s">
        <v>215</v>
      </c>
      <c r="K210">
        <v>16</v>
      </c>
      <c r="L210">
        <v>1280</v>
      </c>
      <c r="M210" t="s">
        <v>98</v>
      </c>
      <c r="N210" t="s">
        <v>2296</v>
      </c>
      <c r="O210">
        <v>2</v>
      </c>
      <c r="P210">
        <v>3</v>
      </c>
      <c r="Q210">
        <v>0.91666666666666652</v>
      </c>
      <c r="V210">
        <v>537034</v>
      </c>
      <c r="W210">
        <v>532011</v>
      </c>
      <c r="X210">
        <v>51</v>
      </c>
      <c r="Y210">
        <v>5</v>
      </c>
      <c r="Z210">
        <v>55518</v>
      </c>
      <c r="AA210">
        <v>0.90196078431372551</v>
      </c>
      <c r="AB210">
        <v>4</v>
      </c>
      <c r="AC210" t="s">
        <v>3225</v>
      </c>
      <c r="AD210" t="s">
        <v>3226</v>
      </c>
      <c r="AE210">
        <v>0</v>
      </c>
      <c r="AG210">
        <v>43885</v>
      </c>
      <c r="AI210" t="s">
        <v>3227</v>
      </c>
      <c r="AL210" t="s">
        <v>2303</v>
      </c>
      <c r="AN210" t="s">
        <v>10</v>
      </c>
      <c r="AO210" t="s">
        <v>1154</v>
      </c>
      <c r="AP210" t="s">
        <v>1018</v>
      </c>
      <c r="AQ210" t="s">
        <v>352</v>
      </c>
      <c r="AR210">
        <v>2</v>
      </c>
      <c r="AS210" t="s">
        <v>3228</v>
      </c>
      <c r="AT210" t="s">
        <v>2291</v>
      </c>
      <c r="AU210" t="s">
        <v>3229</v>
      </c>
      <c r="AV210">
        <v>4</v>
      </c>
      <c r="AZ210" t="s">
        <v>24</v>
      </c>
      <c r="BC210" t="s">
        <v>10</v>
      </c>
      <c r="BD210">
        <v>180</v>
      </c>
      <c r="BE210" t="s">
        <v>60</v>
      </c>
      <c r="BF210" t="s">
        <v>10</v>
      </c>
      <c r="BG210" t="s">
        <v>2363</v>
      </c>
      <c r="BH210" t="e">
        <v>#VALUE!</v>
      </c>
      <c r="BI210" t="s">
        <v>3230</v>
      </c>
      <c r="BJ210" t="s">
        <v>2564</v>
      </c>
      <c r="BK210" t="s">
        <v>10</v>
      </c>
      <c r="BL210">
        <v>360</v>
      </c>
      <c r="BM210">
        <v>60</v>
      </c>
      <c r="BN210" t="s">
        <v>60</v>
      </c>
      <c r="BP210">
        <v>120</v>
      </c>
      <c r="BQ210" t="s">
        <v>61</v>
      </c>
      <c r="BR210">
        <v>44255</v>
      </c>
      <c r="BS210">
        <v>0.58904109589041098</v>
      </c>
      <c r="BT210">
        <v>44255</v>
      </c>
      <c r="BU210" t="s">
        <v>11</v>
      </c>
      <c r="BV210">
        <v>410052.98</v>
      </c>
      <c r="BW210">
        <v>22277.46</v>
      </c>
      <c r="BX210">
        <v>5.4328248022974986E-2</v>
      </c>
      <c r="BY210" t="s">
        <v>2332</v>
      </c>
      <c r="BZ210" t="b">
        <v>1</v>
      </c>
      <c r="CA210" t="b">
        <v>0</v>
      </c>
      <c r="CB210" t="b">
        <v>0</v>
      </c>
      <c r="CC210" t="b">
        <v>1</v>
      </c>
      <c r="CD210" t="b">
        <v>0</v>
      </c>
      <c r="CE210" t="b">
        <v>0</v>
      </c>
      <c r="CF210" t="b">
        <v>1</v>
      </c>
      <c r="CG210" t="b">
        <v>0</v>
      </c>
      <c r="CH210" t="b">
        <v>0</v>
      </c>
      <c r="CI210" t="b">
        <v>0</v>
      </c>
      <c r="CJ210" t="b">
        <v>0</v>
      </c>
      <c r="CK210" t="b">
        <v>0</v>
      </c>
      <c r="CL210" t="b">
        <v>0</v>
      </c>
      <c r="CM210" t="b">
        <v>0</v>
      </c>
      <c r="CN210" t="b">
        <v>0</v>
      </c>
      <c r="CO210" t="b">
        <v>1</v>
      </c>
      <c r="CP210" t="b">
        <v>0</v>
      </c>
      <c r="CQ210" t="b">
        <v>0</v>
      </c>
      <c r="CR210" t="b">
        <v>0</v>
      </c>
    </row>
    <row r="211" spans="1:96" x14ac:dyDescent="0.25">
      <c r="A211">
        <v>415</v>
      </c>
      <c r="B211" t="s">
        <v>761</v>
      </c>
      <c r="C211" t="s">
        <v>763</v>
      </c>
      <c r="D211" t="s">
        <v>144</v>
      </c>
      <c r="E211" t="s">
        <v>57</v>
      </c>
      <c r="F211" t="s">
        <v>762</v>
      </c>
      <c r="G211">
        <v>15061</v>
      </c>
      <c r="H211">
        <v>2</v>
      </c>
      <c r="I211" t="s">
        <v>122</v>
      </c>
      <c r="J211" t="s">
        <v>226</v>
      </c>
      <c r="K211">
        <v>11</v>
      </c>
      <c r="L211">
        <v>5260</v>
      </c>
      <c r="M211" t="s">
        <v>717</v>
      </c>
      <c r="N211" t="s">
        <v>2296</v>
      </c>
      <c r="O211">
        <v>2</v>
      </c>
      <c r="P211">
        <v>2</v>
      </c>
      <c r="Q211">
        <v>0.75</v>
      </c>
      <c r="T211" t="s">
        <v>4030</v>
      </c>
      <c r="V211">
        <v>1154000</v>
      </c>
      <c r="W211">
        <v>752825</v>
      </c>
      <c r="X211" t="s">
        <v>2631</v>
      </c>
      <c r="Y211" t="s">
        <v>2355</v>
      </c>
      <c r="Z211">
        <v>79522</v>
      </c>
      <c r="AA211" t="e">
        <v>#VALUE!</v>
      </c>
      <c r="AB211">
        <v>5</v>
      </c>
      <c r="AC211" t="s">
        <v>2632</v>
      </c>
      <c r="AD211" t="s">
        <v>2633</v>
      </c>
      <c r="AE211">
        <v>1</v>
      </c>
      <c r="AF211" t="s">
        <v>2567</v>
      </c>
      <c r="AG211">
        <v>43873</v>
      </c>
      <c r="AI211" t="s">
        <v>2634</v>
      </c>
      <c r="AL211" t="s">
        <v>2635</v>
      </c>
      <c r="AN211" t="s">
        <v>10</v>
      </c>
      <c r="AO211" t="s">
        <v>764</v>
      </c>
      <c r="AP211" t="s">
        <v>765</v>
      </c>
      <c r="AQ211" t="s">
        <v>766</v>
      </c>
      <c r="AR211">
        <v>2</v>
      </c>
      <c r="AS211" t="s">
        <v>767</v>
      </c>
      <c r="AT211" t="s">
        <v>67</v>
      </c>
      <c r="AU211" t="s">
        <v>768</v>
      </c>
      <c r="AV211">
        <v>4</v>
      </c>
      <c r="AZ211" t="s">
        <v>2362</v>
      </c>
      <c r="BC211" t="s">
        <v>11</v>
      </c>
      <c r="BE211" t="s">
        <v>60</v>
      </c>
      <c r="BH211" t="s">
        <v>60</v>
      </c>
      <c r="BK211" t="s">
        <v>10</v>
      </c>
      <c r="BN211" t="s">
        <v>60</v>
      </c>
      <c r="BQ211" t="s">
        <v>61</v>
      </c>
      <c r="BR211">
        <v>44227</v>
      </c>
      <c r="BS211">
        <v>0.51232876712328768</v>
      </c>
      <c r="BT211">
        <v>44227</v>
      </c>
      <c r="BU211" t="s">
        <v>11</v>
      </c>
      <c r="BV211">
        <v>396596.09</v>
      </c>
      <c r="BW211">
        <v>-14501.27</v>
      </c>
      <c r="BX211">
        <v>-3.6564329214642532E-2</v>
      </c>
      <c r="BY211" t="s">
        <v>2332</v>
      </c>
      <c r="BZ211" t="b">
        <v>1</v>
      </c>
      <c r="CA211" t="b">
        <v>1</v>
      </c>
      <c r="CB211" t="b">
        <v>0</v>
      </c>
      <c r="CC211" t="b">
        <v>1</v>
      </c>
      <c r="CD211" t="b">
        <v>0</v>
      </c>
      <c r="CE211" t="b">
        <v>0</v>
      </c>
      <c r="CF211" t="b">
        <v>1</v>
      </c>
      <c r="CG211" t="b">
        <v>0</v>
      </c>
      <c r="CH211" t="b">
        <v>0</v>
      </c>
      <c r="CI211" t="b">
        <v>0</v>
      </c>
      <c r="CJ211" t="b">
        <v>0</v>
      </c>
      <c r="CK211" t="b">
        <v>0</v>
      </c>
      <c r="CL211" t="b">
        <v>0</v>
      </c>
      <c r="CM211" t="b">
        <v>0</v>
      </c>
      <c r="CN211" t="b">
        <v>0</v>
      </c>
      <c r="CO211" t="b">
        <v>0</v>
      </c>
      <c r="CP211" t="b">
        <v>0</v>
      </c>
      <c r="CQ211" t="b">
        <v>0</v>
      </c>
      <c r="CR211" t="b">
        <v>0</v>
      </c>
    </row>
    <row r="212" spans="1:96" x14ac:dyDescent="0.25">
      <c r="A212">
        <v>657</v>
      </c>
      <c r="B212" t="s">
        <v>2012</v>
      </c>
      <c r="C212" t="s">
        <v>2014</v>
      </c>
      <c r="D212" t="s">
        <v>131</v>
      </c>
      <c r="E212" t="s">
        <v>57</v>
      </c>
      <c r="F212" t="s">
        <v>2013</v>
      </c>
      <c r="G212">
        <v>32952</v>
      </c>
      <c r="H212">
        <v>2</v>
      </c>
      <c r="I212" t="s">
        <v>122</v>
      </c>
      <c r="J212" t="s">
        <v>157</v>
      </c>
      <c r="K212">
        <v>5</v>
      </c>
      <c r="L212">
        <v>1500</v>
      </c>
      <c r="M212" t="s">
        <v>717</v>
      </c>
      <c r="N212" t="s">
        <v>2296</v>
      </c>
      <c r="O212">
        <v>3</v>
      </c>
      <c r="P212">
        <v>2</v>
      </c>
      <c r="Q212">
        <v>0.83333333333333348</v>
      </c>
      <c r="V212">
        <v>811055</v>
      </c>
      <c r="W212">
        <v>741819</v>
      </c>
      <c r="X212">
        <v>77</v>
      </c>
      <c r="Y212">
        <v>26</v>
      </c>
      <c r="Z212">
        <v>55214</v>
      </c>
      <c r="AA212">
        <v>0.66233766233766234</v>
      </c>
      <c r="AB212">
        <v>6</v>
      </c>
      <c r="AC212" t="s">
        <v>3384</v>
      </c>
      <c r="AD212" t="s">
        <v>3385</v>
      </c>
      <c r="AE212">
        <v>0</v>
      </c>
      <c r="AG212">
        <v>43884</v>
      </c>
      <c r="AI212" t="s">
        <v>3386</v>
      </c>
      <c r="AJ212">
        <v>43994</v>
      </c>
      <c r="AK212" t="s">
        <v>4033</v>
      </c>
      <c r="AL212" t="s">
        <v>4068</v>
      </c>
      <c r="AM212">
        <v>44021</v>
      </c>
      <c r="AN212" t="s">
        <v>10</v>
      </c>
      <c r="AO212" t="s">
        <v>92</v>
      </c>
      <c r="AP212" t="s">
        <v>61</v>
      </c>
      <c r="AQ212">
        <v>20.010000000000002</v>
      </c>
      <c r="AR212">
        <v>5</v>
      </c>
      <c r="AS212" t="s">
        <v>3387</v>
      </c>
      <c r="AT212" t="s">
        <v>78</v>
      </c>
      <c r="AU212" t="s">
        <v>2613</v>
      </c>
      <c r="AV212">
        <v>6</v>
      </c>
      <c r="AW212" t="s">
        <v>2283</v>
      </c>
      <c r="AX212" t="s">
        <v>2284</v>
      </c>
      <c r="AY212" t="s">
        <v>4</v>
      </c>
      <c r="AZ212" t="s">
        <v>2362</v>
      </c>
      <c r="BC212" t="s">
        <v>11</v>
      </c>
      <c r="BE212" t="s">
        <v>60</v>
      </c>
      <c r="BH212" t="s">
        <v>60</v>
      </c>
      <c r="BK212" t="s">
        <v>10</v>
      </c>
      <c r="BL212">
        <v>180</v>
      </c>
      <c r="BM212">
        <v>180</v>
      </c>
      <c r="BN212" t="s">
        <v>60</v>
      </c>
      <c r="BP212">
        <v>30</v>
      </c>
      <c r="BQ212" t="s">
        <v>61</v>
      </c>
      <c r="BR212">
        <v>45688</v>
      </c>
      <c r="BS212">
        <v>4.515068493150685</v>
      </c>
      <c r="BT212">
        <v>45688</v>
      </c>
      <c r="BU212" t="s">
        <v>11</v>
      </c>
      <c r="BV212">
        <v>370995.29</v>
      </c>
      <c r="BW212">
        <v>11188.09</v>
      </c>
      <c r="BX212">
        <v>3.0156959674609348E-2</v>
      </c>
      <c r="BY212" t="s">
        <v>2332</v>
      </c>
      <c r="BZ212" t="b">
        <v>1</v>
      </c>
      <c r="CA212" t="b">
        <v>1</v>
      </c>
      <c r="CB212" t="b">
        <v>0</v>
      </c>
      <c r="CC212" t="b">
        <v>1</v>
      </c>
      <c r="CD212" t="b">
        <v>0</v>
      </c>
      <c r="CE212" t="b">
        <v>0</v>
      </c>
      <c r="CF212" t="b">
        <v>0</v>
      </c>
      <c r="CG212" t="b">
        <v>1</v>
      </c>
      <c r="CH212" t="b">
        <v>0</v>
      </c>
      <c r="CI212" t="b">
        <v>0</v>
      </c>
      <c r="CJ212" t="b">
        <v>0</v>
      </c>
      <c r="CK212" t="b">
        <v>0</v>
      </c>
      <c r="CL212" t="b">
        <v>0</v>
      </c>
      <c r="CM212" t="b">
        <v>0</v>
      </c>
      <c r="CN212" t="b">
        <v>0</v>
      </c>
      <c r="CO212" t="b">
        <v>0</v>
      </c>
      <c r="CP212" t="b">
        <v>0</v>
      </c>
      <c r="CQ212" t="b">
        <v>0</v>
      </c>
      <c r="CR212" t="b">
        <v>0</v>
      </c>
    </row>
    <row r="213" spans="1:96" x14ac:dyDescent="0.25">
      <c r="A213">
        <v>532</v>
      </c>
      <c r="B213" t="s">
        <v>178</v>
      </c>
      <c r="C213" t="s">
        <v>180</v>
      </c>
      <c r="D213" t="s">
        <v>181</v>
      </c>
      <c r="E213" t="s">
        <v>57</v>
      </c>
      <c r="F213" t="s">
        <v>179</v>
      </c>
      <c r="G213">
        <v>19803</v>
      </c>
      <c r="H213">
        <v>2</v>
      </c>
      <c r="I213" t="s">
        <v>122</v>
      </c>
      <c r="J213" t="s">
        <v>182</v>
      </c>
      <c r="K213">
        <v>3</v>
      </c>
      <c r="L213">
        <v>1500</v>
      </c>
      <c r="M213" t="s">
        <v>717</v>
      </c>
      <c r="N213" t="s">
        <v>1988</v>
      </c>
      <c r="O213">
        <v>2</v>
      </c>
      <c r="P213">
        <v>3</v>
      </c>
      <c r="Q213">
        <v>0.91666666666666652</v>
      </c>
      <c r="V213">
        <v>628466</v>
      </c>
      <c r="W213">
        <v>550601</v>
      </c>
      <c r="X213">
        <v>70</v>
      </c>
      <c r="Y213">
        <v>21</v>
      </c>
      <c r="Z213">
        <v>69088</v>
      </c>
      <c r="AA213">
        <v>0.7</v>
      </c>
      <c r="AB213">
        <v>3</v>
      </c>
      <c r="AC213" t="s">
        <v>3329</v>
      </c>
      <c r="AD213" t="s">
        <v>3330</v>
      </c>
      <c r="AE213">
        <v>0</v>
      </c>
      <c r="AG213">
        <v>43875</v>
      </c>
      <c r="AI213" t="s">
        <v>3331</v>
      </c>
      <c r="AL213" t="s">
        <v>3991</v>
      </c>
      <c r="AM213">
        <v>43971</v>
      </c>
      <c r="AN213" t="s">
        <v>10</v>
      </c>
      <c r="AO213" t="s">
        <v>183</v>
      </c>
      <c r="AP213" t="s">
        <v>184</v>
      </c>
      <c r="AQ213" t="s">
        <v>3332</v>
      </c>
      <c r="AR213" t="s">
        <v>2532</v>
      </c>
      <c r="AS213" t="s">
        <v>3333</v>
      </c>
      <c r="AT213" t="s">
        <v>3334</v>
      </c>
      <c r="AU213" t="s">
        <v>3335</v>
      </c>
      <c r="AV213">
        <v>3</v>
      </c>
      <c r="AW213" t="s">
        <v>2293</v>
      </c>
      <c r="AX213" t="s">
        <v>2301</v>
      </c>
      <c r="AY213" t="s">
        <v>3</v>
      </c>
      <c r="AZ213" t="s">
        <v>2362</v>
      </c>
      <c r="BC213" t="s">
        <v>11</v>
      </c>
      <c r="BE213" t="s">
        <v>60</v>
      </c>
      <c r="BH213" t="s">
        <v>60</v>
      </c>
      <c r="BK213" t="s">
        <v>10</v>
      </c>
      <c r="BL213">
        <v>360</v>
      </c>
      <c r="BM213">
        <v>180</v>
      </c>
      <c r="BN213" t="s">
        <v>60</v>
      </c>
      <c r="BP213">
        <v>30</v>
      </c>
      <c r="BQ213" t="s">
        <v>61</v>
      </c>
      <c r="BR213">
        <v>44227</v>
      </c>
      <c r="BS213">
        <v>0.51232876712328768</v>
      </c>
      <c r="BT213">
        <v>44227</v>
      </c>
      <c r="BU213" t="s">
        <v>11</v>
      </c>
      <c r="BV213">
        <v>453667.22</v>
      </c>
      <c r="BW213">
        <v>42037.440000000002</v>
      </c>
      <c r="BX213">
        <v>9.2661400574632666E-2</v>
      </c>
      <c r="BY213" t="s">
        <v>2332</v>
      </c>
      <c r="BZ213" t="b">
        <v>1</v>
      </c>
      <c r="CA213" t="b">
        <v>0</v>
      </c>
      <c r="CB213" t="b">
        <v>0</v>
      </c>
      <c r="CC213" t="b">
        <v>1</v>
      </c>
      <c r="CD213" t="b">
        <v>0</v>
      </c>
      <c r="CE213" t="b">
        <v>0</v>
      </c>
      <c r="CF213" t="b">
        <v>0</v>
      </c>
      <c r="CG213" t="b">
        <v>0</v>
      </c>
      <c r="CH213" t="b">
        <v>0</v>
      </c>
      <c r="CI213" t="b">
        <v>0</v>
      </c>
      <c r="CJ213" t="b">
        <v>0</v>
      </c>
      <c r="CK213" t="b">
        <v>0</v>
      </c>
      <c r="CL213" t="b">
        <v>0</v>
      </c>
      <c r="CM213" t="b">
        <v>0</v>
      </c>
      <c r="CN213" t="b">
        <v>0</v>
      </c>
      <c r="CO213" t="b">
        <v>0</v>
      </c>
      <c r="CP213" t="b">
        <v>0</v>
      </c>
      <c r="CQ213" t="b">
        <v>0</v>
      </c>
      <c r="CR213" t="b">
        <v>1</v>
      </c>
    </row>
    <row r="214" spans="1:96" x14ac:dyDescent="0.25">
      <c r="A214">
        <v>81</v>
      </c>
      <c r="B214" t="s">
        <v>710</v>
      </c>
      <c r="C214" t="s">
        <v>712</v>
      </c>
      <c r="D214" t="s">
        <v>209</v>
      </c>
      <c r="E214" t="s">
        <v>57</v>
      </c>
      <c r="F214" t="s">
        <v>711</v>
      </c>
      <c r="G214">
        <v>37067</v>
      </c>
      <c r="H214">
        <v>2</v>
      </c>
      <c r="I214" t="s">
        <v>122</v>
      </c>
      <c r="J214" t="s">
        <v>210</v>
      </c>
      <c r="K214">
        <v>9</v>
      </c>
      <c r="L214">
        <v>1857</v>
      </c>
      <c r="M214" t="s">
        <v>231</v>
      </c>
      <c r="N214" t="s">
        <v>1988</v>
      </c>
      <c r="O214">
        <v>2</v>
      </c>
      <c r="P214">
        <v>3</v>
      </c>
      <c r="Q214">
        <v>0.91666666666666652</v>
      </c>
      <c r="V214">
        <v>1141685</v>
      </c>
      <c r="W214">
        <v>1189508</v>
      </c>
      <c r="X214">
        <v>130</v>
      </c>
      <c r="Y214">
        <v>12</v>
      </c>
      <c r="Z214">
        <v>34718</v>
      </c>
      <c r="AA214">
        <v>0.90769230769230769</v>
      </c>
      <c r="AB214">
        <v>4</v>
      </c>
      <c r="AC214" t="s">
        <v>3278</v>
      </c>
      <c r="AD214" t="s">
        <v>3279</v>
      </c>
      <c r="AE214">
        <v>0</v>
      </c>
      <c r="AF214">
        <v>0</v>
      </c>
      <c r="AG214">
        <v>43873</v>
      </c>
      <c r="AH214">
        <v>43973</v>
      </c>
      <c r="AI214" t="s">
        <v>3280</v>
      </c>
      <c r="AJ214">
        <v>43983</v>
      </c>
      <c r="AK214" t="s">
        <v>3954</v>
      </c>
      <c r="AL214" t="s">
        <v>4069</v>
      </c>
      <c r="AM214">
        <v>44033</v>
      </c>
      <c r="AN214" t="s">
        <v>10</v>
      </c>
      <c r="AO214" t="s">
        <v>713</v>
      </c>
      <c r="AP214" t="s">
        <v>514</v>
      </c>
      <c r="AQ214" t="s">
        <v>3281</v>
      </c>
      <c r="AR214">
        <v>3</v>
      </c>
      <c r="AS214" t="s">
        <v>3282</v>
      </c>
      <c r="AT214" t="s">
        <v>3283</v>
      </c>
      <c r="AU214" t="s">
        <v>3284</v>
      </c>
      <c r="AV214">
        <v>4</v>
      </c>
      <c r="AZ214" t="s">
        <v>2362</v>
      </c>
      <c r="BC214" t="s">
        <v>11</v>
      </c>
      <c r="BE214" t="s">
        <v>60</v>
      </c>
      <c r="BH214" t="s">
        <v>60</v>
      </c>
      <c r="BK214" t="s">
        <v>10</v>
      </c>
      <c r="BL214">
        <v>540</v>
      </c>
      <c r="BM214">
        <v>60</v>
      </c>
      <c r="BN214" t="s">
        <v>60</v>
      </c>
      <c r="BP214">
        <v>60</v>
      </c>
      <c r="BQ214" t="s">
        <v>61</v>
      </c>
      <c r="BR214">
        <v>44651</v>
      </c>
      <c r="BS214">
        <v>1.6739726027397259</v>
      </c>
      <c r="BT214">
        <v>44651</v>
      </c>
      <c r="BU214" t="s">
        <v>11</v>
      </c>
      <c r="BV214">
        <v>434705.59</v>
      </c>
      <c r="BW214">
        <v>-31907.78</v>
      </c>
      <c r="BX214">
        <v>-7.3400896455000725E-2</v>
      </c>
      <c r="BY214" t="s">
        <v>2286</v>
      </c>
      <c r="BZ214" t="b">
        <v>1</v>
      </c>
      <c r="CA214" t="b">
        <v>1</v>
      </c>
      <c r="CB214" t="b">
        <v>0</v>
      </c>
      <c r="CC214" t="b">
        <v>0</v>
      </c>
      <c r="CD214" t="b">
        <v>0</v>
      </c>
      <c r="CE214" t="b">
        <v>0</v>
      </c>
      <c r="CF214" t="b">
        <v>0</v>
      </c>
      <c r="CG214" t="b">
        <v>1</v>
      </c>
      <c r="CH214" t="b">
        <v>0</v>
      </c>
      <c r="CI214" t="b">
        <v>0</v>
      </c>
      <c r="CJ214" t="b">
        <v>1</v>
      </c>
      <c r="CK214" t="b">
        <v>0</v>
      </c>
      <c r="CL214" t="b">
        <v>0</v>
      </c>
      <c r="CM214" t="b">
        <v>0</v>
      </c>
      <c r="CN214" t="b">
        <v>1</v>
      </c>
      <c r="CO214" t="b">
        <v>0</v>
      </c>
      <c r="CP214" t="b">
        <v>0</v>
      </c>
      <c r="CQ214" t="b">
        <v>0</v>
      </c>
      <c r="CR214" t="b">
        <v>0</v>
      </c>
    </row>
    <row r="215" spans="1:96" x14ac:dyDescent="0.25">
      <c r="A215">
        <v>87</v>
      </c>
      <c r="B215" t="s">
        <v>2164</v>
      </c>
      <c r="C215" t="s">
        <v>2165</v>
      </c>
      <c r="D215" t="s">
        <v>409</v>
      </c>
      <c r="E215" t="s">
        <v>57</v>
      </c>
      <c r="F215" t="s">
        <v>2164</v>
      </c>
      <c r="G215">
        <v>27103</v>
      </c>
      <c r="H215">
        <v>2</v>
      </c>
      <c r="I215" t="s">
        <v>122</v>
      </c>
      <c r="J215" t="s">
        <v>250</v>
      </c>
      <c r="K215">
        <v>6</v>
      </c>
      <c r="L215">
        <v>1468</v>
      </c>
      <c r="M215" t="s">
        <v>231</v>
      </c>
      <c r="N215" t="s">
        <v>1988</v>
      </c>
      <c r="O215">
        <v>3</v>
      </c>
      <c r="P215">
        <v>2</v>
      </c>
      <c r="Q215">
        <v>0.83333333333333348</v>
      </c>
      <c r="V215">
        <v>1499645</v>
      </c>
      <c r="W215">
        <v>1409662</v>
      </c>
      <c r="X215">
        <v>139</v>
      </c>
      <c r="Y215">
        <v>24</v>
      </c>
      <c r="Z215">
        <v>254249</v>
      </c>
      <c r="AA215">
        <v>0.82733812949640284</v>
      </c>
      <c r="AB215">
        <v>5</v>
      </c>
      <c r="AC215" t="s">
        <v>2684</v>
      </c>
      <c r="AD215" t="s">
        <v>2685</v>
      </c>
      <c r="AE215">
        <v>2</v>
      </c>
      <c r="AF215" t="s">
        <v>2421</v>
      </c>
      <c r="AG215">
        <v>43883</v>
      </c>
      <c r="AI215" t="s">
        <v>2686</v>
      </c>
      <c r="AJ215">
        <v>43934</v>
      </c>
      <c r="AK215" t="s">
        <v>3955</v>
      </c>
      <c r="AL215" t="s">
        <v>4070</v>
      </c>
      <c r="AM215">
        <v>44034</v>
      </c>
      <c r="AN215" t="s">
        <v>10</v>
      </c>
      <c r="AO215" t="s">
        <v>2166</v>
      </c>
      <c r="AP215" t="s">
        <v>654</v>
      </c>
      <c r="AQ215" t="s">
        <v>2687</v>
      </c>
      <c r="AR215">
        <v>3</v>
      </c>
      <c r="AS215" t="s">
        <v>2688</v>
      </c>
      <c r="AT215" t="s">
        <v>2431</v>
      </c>
      <c r="AU215" t="s">
        <v>2432</v>
      </c>
      <c r="AV215">
        <v>3</v>
      </c>
      <c r="AW215" t="s">
        <v>2293</v>
      </c>
      <c r="AX215" t="s">
        <v>2284</v>
      </c>
      <c r="AY215" t="s">
        <v>2294</v>
      </c>
      <c r="AZ215" t="s">
        <v>2362</v>
      </c>
      <c r="BC215" t="s">
        <v>10</v>
      </c>
      <c r="BD215">
        <v>0</v>
      </c>
      <c r="BE215" t="s">
        <v>60</v>
      </c>
      <c r="BH215" t="s">
        <v>60</v>
      </c>
      <c r="BJ215">
        <v>0.06</v>
      </c>
      <c r="BK215" t="s">
        <v>10</v>
      </c>
      <c r="BL215">
        <v>540</v>
      </c>
      <c r="BM215">
        <v>60</v>
      </c>
      <c r="BN215" t="s">
        <v>60</v>
      </c>
      <c r="BP215">
        <v>60</v>
      </c>
      <c r="BQ215" t="s">
        <v>61</v>
      </c>
      <c r="BR215">
        <v>46418</v>
      </c>
      <c r="BS215">
        <v>6.515068493150685</v>
      </c>
      <c r="BT215">
        <v>46418</v>
      </c>
      <c r="BU215" t="s">
        <v>11</v>
      </c>
      <c r="BV215">
        <v>476269.44</v>
      </c>
      <c r="BW215">
        <v>20011.79</v>
      </c>
      <c r="BX215">
        <v>4.2017791441751967E-2</v>
      </c>
      <c r="BY215" t="s">
        <v>2332</v>
      </c>
      <c r="BZ215" t="b">
        <v>1</v>
      </c>
      <c r="CA215" t="b">
        <v>1</v>
      </c>
      <c r="CB215" t="b">
        <v>0</v>
      </c>
      <c r="CC215" t="b">
        <v>1</v>
      </c>
      <c r="CD215" t="b">
        <v>0</v>
      </c>
      <c r="CE215" t="b">
        <v>0</v>
      </c>
      <c r="CF215" t="b">
        <v>0</v>
      </c>
      <c r="CG215" t="b">
        <v>1</v>
      </c>
      <c r="CH215" t="b">
        <v>0</v>
      </c>
      <c r="CI215" t="b">
        <v>1</v>
      </c>
      <c r="CJ215" t="b">
        <v>1</v>
      </c>
      <c r="CK215" t="b">
        <v>0</v>
      </c>
      <c r="CL215" t="b">
        <v>0</v>
      </c>
      <c r="CM215" t="b">
        <v>0</v>
      </c>
      <c r="CN215" t="b">
        <v>0</v>
      </c>
      <c r="CO215" t="b">
        <v>0</v>
      </c>
      <c r="CP215" t="b">
        <v>0</v>
      </c>
      <c r="CQ215" t="b">
        <v>0</v>
      </c>
      <c r="CR215" t="b">
        <v>0</v>
      </c>
    </row>
    <row r="216" spans="1:96" x14ac:dyDescent="0.25">
      <c r="A216">
        <v>326</v>
      </c>
      <c r="B216" t="s">
        <v>366</v>
      </c>
      <c r="C216" t="s">
        <v>368</v>
      </c>
      <c r="D216" t="s">
        <v>271</v>
      </c>
      <c r="E216" t="s">
        <v>72</v>
      </c>
      <c r="F216" t="s">
        <v>367</v>
      </c>
      <c r="G216">
        <v>60102</v>
      </c>
      <c r="H216">
        <v>2</v>
      </c>
      <c r="I216" t="s">
        <v>122</v>
      </c>
      <c r="J216" t="s">
        <v>272</v>
      </c>
      <c r="K216">
        <v>12</v>
      </c>
      <c r="L216">
        <v>1400</v>
      </c>
      <c r="M216" t="s">
        <v>369</v>
      </c>
      <c r="N216" t="s">
        <v>1988</v>
      </c>
      <c r="O216">
        <v>1</v>
      </c>
      <c r="P216">
        <v>1</v>
      </c>
      <c r="Q216">
        <v>0.33333333333333331</v>
      </c>
      <c r="V216">
        <v>581417</v>
      </c>
      <c r="W216">
        <v>567767</v>
      </c>
      <c r="X216">
        <v>81</v>
      </c>
      <c r="Y216">
        <v>32</v>
      </c>
      <c r="Z216">
        <v>124654</v>
      </c>
      <c r="AA216">
        <v>0.60493827160493829</v>
      </c>
      <c r="AB216">
        <v>3</v>
      </c>
      <c r="AC216" t="s">
        <v>3610</v>
      </c>
      <c r="AD216" t="s">
        <v>61</v>
      </c>
      <c r="AE216">
        <v>0</v>
      </c>
      <c r="AG216">
        <v>43892</v>
      </c>
      <c r="AI216" t="s">
        <v>3611</v>
      </c>
      <c r="AL216" t="s">
        <v>3973</v>
      </c>
      <c r="AM216">
        <v>43971</v>
      </c>
      <c r="AN216" t="s">
        <v>11</v>
      </c>
      <c r="AO216" t="s">
        <v>370</v>
      </c>
      <c r="AP216" t="s">
        <v>371</v>
      </c>
      <c r="AQ216">
        <v>0</v>
      </c>
      <c r="AR216" t="s">
        <v>2532</v>
      </c>
      <c r="AS216" t="s">
        <v>3974</v>
      </c>
      <c r="AV216">
        <v>3</v>
      </c>
      <c r="BC216" t="s">
        <v>11</v>
      </c>
      <c r="BE216" t="s">
        <v>60</v>
      </c>
      <c r="BH216" t="s">
        <v>60</v>
      </c>
      <c r="BN216" t="s">
        <v>60</v>
      </c>
      <c r="BQ216" t="s">
        <v>61</v>
      </c>
      <c r="BR216">
        <v>44227</v>
      </c>
      <c r="BS216">
        <v>0.51232876712328768</v>
      </c>
      <c r="BT216">
        <v>44227</v>
      </c>
      <c r="BU216" t="s">
        <v>11</v>
      </c>
      <c r="BV216">
        <v>529151.77</v>
      </c>
      <c r="BW216">
        <v>58770.98</v>
      </c>
      <c r="BX216">
        <v>0.11106639594156512</v>
      </c>
      <c r="BY216" t="s">
        <v>2332</v>
      </c>
      <c r="BZ216" t="b">
        <v>0</v>
      </c>
      <c r="CA216" t="b">
        <v>0</v>
      </c>
      <c r="CB216" t="b">
        <v>0</v>
      </c>
      <c r="CC216" t="b">
        <v>0</v>
      </c>
      <c r="CD216" t="b">
        <v>0</v>
      </c>
      <c r="CE216" t="b">
        <v>0</v>
      </c>
      <c r="CF216" t="b">
        <v>1</v>
      </c>
      <c r="CG216" t="b">
        <v>0</v>
      </c>
      <c r="CH216" t="b">
        <v>0</v>
      </c>
      <c r="CI216" t="b">
        <v>0</v>
      </c>
      <c r="CJ216" t="b">
        <v>0</v>
      </c>
      <c r="CK216" t="b">
        <v>0</v>
      </c>
      <c r="CL216" t="b">
        <v>0</v>
      </c>
      <c r="CM216" t="b">
        <v>0</v>
      </c>
      <c r="CN216" t="b">
        <v>0</v>
      </c>
      <c r="CO216" t="b">
        <v>0</v>
      </c>
      <c r="CP216" t="b">
        <v>0</v>
      </c>
      <c r="CQ216" t="b">
        <v>0</v>
      </c>
      <c r="CR216" t="b">
        <v>0</v>
      </c>
    </row>
    <row r="217" spans="1:96" x14ac:dyDescent="0.25">
      <c r="A217">
        <v>331</v>
      </c>
      <c r="B217" t="s">
        <v>1970</v>
      </c>
      <c r="C217" t="s">
        <v>1623</v>
      </c>
      <c r="D217" t="s">
        <v>409</v>
      </c>
      <c r="E217" t="s">
        <v>57</v>
      </c>
      <c r="F217" t="s">
        <v>1971</v>
      </c>
      <c r="G217">
        <v>27616</v>
      </c>
      <c r="H217">
        <v>2</v>
      </c>
      <c r="I217" t="s">
        <v>122</v>
      </c>
      <c r="J217" t="s">
        <v>250</v>
      </c>
      <c r="K217">
        <v>6</v>
      </c>
      <c r="L217">
        <v>972</v>
      </c>
      <c r="M217" t="s">
        <v>968</v>
      </c>
      <c r="N217" t="s">
        <v>2296</v>
      </c>
      <c r="O217">
        <v>2</v>
      </c>
      <c r="P217">
        <v>2</v>
      </c>
      <c r="Q217">
        <v>0.75</v>
      </c>
      <c r="V217">
        <v>1264285</v>
      </c>
      <c r="W217">
        <v>1285983</v>
      </c>
      <c r="X217">
        <v>110</v>
      </c>
      <c r="Y217">
        <v>9</v>
      </c>
      <c r="Z217">
        <v>169320</v>
      </c>
      <c r="AA217">
        <v>0.91818181818181821</v>
      </c>
      <c r="AB217">
        <v>5</v>
      </c>
      <c r="AC217" t="s">
        <v>3365</v>
      </c>
      <c r="AD217" t="s">
        <v>3366</v>
      </c>
      <c r="AE217">
        <v>0</v>
      </c>
      <c r="AG217">
        <v>43875</v>
      </c>
      <c r="AI217" t="s">
        <v>3367</v>
      </c>
      <c r="AJ217">
        <v>43985</v>
      </c>
      <c r="AK217" t="s">
        <v>2300</v>
      </c>
      <c r="AL217" t="s">
        <v>4071</v>
      </c>
      <c r="AM217">
        <v>43985</v>
      </c>
      <c r="AN217" t="s">
        <v>10</v>
      </c>
      <c r="AO217" t="s">
        <v>1972</v>
      </c>
      <c r="AP217" t="s">
        <v>560</v>
      </c>
      <c r="AQ217" t="s">
        <v>1973</v>
      </c>
      <c r="AR217">
        <v>4</v>
      </c>
      <c r="AS217" t="s">
        <v>1974</v>
      </c>
      <c r="AT217" t="s">
        <v>1975</v>
      </c>
      <c r="AU217" t="s">
        <v>1976</v>
      </c>
      <c r="AV217">
        <v>5</v>
      </c>
      <c r="AW217" t="s">
        <v>2283</v>
      </c>
      <c r="AX217" t="s">
        <v>2284</v>
      </c>
      <c r="AY217" t="s">
        <v>4</v>
      </c>
      <c r="AZ217" t="s">
        <v>4</v>
      </c>
      <c r="BC217" t="s">
        <v>10</v>
      </c>
      <c r="BD217">
        <v>0</v>
      </c>
      <c r="BE217" t="s">
        <v>60</v>
      </c>
      <c r="BH217" t="s">
        <v>60</v>
      </c>
      <c r="BK217" t="s">
        <v>10</v>
      </c>
      <c r="BN217" t="s">
        <v>60</v>
      </c>
      <c r="BQ217" t="s">
        <v>61</v>
      </c>
      <c r="BR217">
        <v>45688</v>
      </c>
      <c r="BS217">
        <v>4.515068493150685</v>
      </c>
      <c r="BT217">
        <v>45688</v>
      </c>
      <c r="BU217" t="s">
        <v>11</v>
      </c>
      <c r="BV217">
        <v>269062.82</v>
      </c>
      <c r="BW217">
        <v>-72253.350000000006</v>
      </c>
      <c r="BX217">
        <v>-0.26853710222765081</v>
      </c>
      <c r="BY217" t="s">
        <v>2332</v>
      </c>
      <c r="BZ217" t="b">
        <v>1</v>
      </c>
      <c r="CA217" t="b">
        <v>0</v>
      </c>
      <c r="CB217" t="b">
        <v>0</v>
      </c>
      <c r="CC217" t="b">
        <v>1</v>
      </c>
      <c r="CD217" t="b">
        <v>0</v>
      </c>
      <c r="CE217" t="b">
        <v>0</v>
      </c>
      <c r="CF217" t="b">
        <v>0</v>
      </c>
      <c r="CG217" t="b">
        <v>1</v>
      </c>
      <c r="CH217" t="b">
        <v>0</v>
      </c>
      <c r="CI217" t="b">
        <v>0</v>
      </c>
      <c r="CJ217" t="b">
        <v>1</v>
      </c>
      <c r="CK217" t="b">
        <v>0</v>
      </c>
      <c r="CL217" t="b">
        <v>0</v>
      </c>
      <c r="CM217" t="b">
        <v>0</v>
      </c>
      <c r="CN217" t="b">
        <v>0</v>
      </c>
      <c r="CO217" t="b">
        <v>0</v>
      </c>
      <c r="CP217" t="b">
        <v>0</v>
      </c>
      <c r="CQ217" t="b">
        <v>0</v>
      </c>
      <c r="CR217" t="b">
        <v>0</v>
      </c>
    </row>
    <row r="218" spans="1:96" x14ac:dyDescent="0.25">
      <c r="A218">
        <v>332</v>
      </c>
      <c r="B218" t="s">
        <v>373</v>
      </c>
      <c r="C218" t="s">
        <v>375</v>
      </c>
      <c r="D218" t="s">
        <v>283</v>
      </c>
      <c r="E218" t="s">
        <v>57</v>
      </c>
      <c r="F218" t="s">
        <v>374</v>
      </c>
      <c r="G218">
        <v>42104</v>
      </c>
      <c r="H218">
        <v>2</v>
      </c>
      <c r="I218" t="s">
        <v>122</v>
      </c>
      <c r="J218" t="s">
        <v>210</v>
      </c>
      <c r="K218">
        <v>9</v>
      </c>
      <c r="L218">
        <v>1100</v>
      </c>
      <c r="M218" t="s">
        <v>124</v>
      </c>
      <c r="N218" t="s">
        <v>2296</v>
      </c>
      <c r="O218">
        <v>0</v>
      </c>
      <c r="P218">
        <v>0</v>
      </c>
      <c r="Q218" t="s">
        <v>60</v>
      </c>
      <c r="W218">
        <v>636351</v>
      </c>
      <c r="X218" t="s">
        <v>61</v>
      </c>
      <c r="Y218" t="s">
        <v>61</v>
      </c>
      <c r="Z218">
        <v>129098</v>
      </c>
      <c r="AA218" t="e">
        <v>#VALUE!</v>
      </c>
      <c r="AB218">
        <v>4</v>
      </c>
      <c r="AC218" t="s">
        <v>3903</v>
      </c>
      <c r="AD218" t="s">
        <v>3904</v>
      </c>
      <c r="AE218">
        <v>1</v>
      </c>
      <c r="AF218" t="s">
        <v>2567</v>
      </c>
      <c r="AG218" t="s">
        <v>61</v>
      </c>
      <c r="AL218" t="s">
        <v>3905</v>
      </c>
      <c r="AN218" t="s">
        <v>10</v>
      </c>
      <c r="AO218" t="s">
        <v>376</v>
      </c>
      <c r="AP218" t="s">
        <v>377</v>
      </c>
      <c r="AQ218" t="s">
        <v>378</v>
      </c>
      <c r="AR218">
        <v>3</v>
      </c>
      <c r="AS218" t="s">
        <v>379</v>
      </c>
      <c r="AT218" t="s">
        <v>380</v>
      </c>
      <c r="AU218" t="s">
        <v>381</v>
      </c>
      <c r="AV218">
        <v>3</v>
      </c>
      <c r="AW218" t="s">
        <v>2293</v>
      </c>
      <c r="AX218" t="s">
        <v>2284</v>
      </c>
      <c r="AZ218" t="s">
        <v>3</v>
      </c>
      <c r="BC218" t="s">
        <v>10</v>
      </c>
      <c r="BD218">
        <v>180</v>
      </c>
      <c r="BE218" t="s">
        <v>60</v>
      </c>
      <c r="BF218" t="s">
        <v>11</v>
      </c>
      <c r="BG218" t="s">
        <v>2363</v>
      </c>
      <c r="BH218" t="s">
        <v>60</v>
      </c>
      <c r="BJ218" t="s">
        <v>2520</v>
      </c>
      <c r="BK218" t="s">
        <v>10</v>
      </c>
      <c r="BL218" t="s">
        <v>3162</v>
      </c>
      <c r="BM218">
        <v>60</v>
      </c>
      <c r="BN218" t="s">
        <v>60</v>
      </c>
      <c r="BP218">
        <v>30</v>
      </c>
      <c r="BQ218" t="s">
        <v>61</v>
      </c>
      <c r="BR218">
        <v>44227</v>
      </c>
      <c r="BS218">
        <v>0.51232876712328768</v>
      </c>
      <c r="BT218">
        <v>44227</v>
      </c>
      <c r="BU218" t="s">
        <v>11</v>
      </c>
      <c r="BV218">
        <v>321716.59999999998</v>
      </c>
      <c r="BW218">
        <v>12219.89</v>
      </c>
      <c r="BX218">
        <v>3.7983399053701301E-2</v>
      </c>
      <c r="BY218" t="s">
        <v>2332</v>
      </c>
      <c r="BZ218" t="b">
        <v>1</v>
      </c>
      <c r="CA218" t="b">
        <v>1</v>
      </c>
      <c r="CB218" t="b">
        <v>0</v>
      </c>
      <c r="CC218" t="b">
        <v>1</v>
      </c>
      <c r="CD218" t="b">
        <v>0</v>
      </c>
      <c r="CE218" t="b">
        <v>0</v>
      </c>
      <c r="CF218" t="b">
        <v>0</v>
      </c>
      <c r="CG218" t="b">
        <v>1</v>
      </c>
      <c r="CH218" t="b">
        <v>0</v>
      </c>
      <c r="CI218" t="b">
        <v>0</v>
      </c>
      <c r="CJ218" t="b">
        <v>1</v>
      </c>
      <c r="CK218" t="b">
        <v>0</v>
      </c>
      <c r="CL218" t="b">
        <v>0</v>
      </c>
      <c r="CM218" t="b">
        <v>0</v>
      </c>
      <c r="CN218" t="b">
        <v>0</v>
      </c>
      <c r="CO218" t="b">
        <v>0</v>
      </c>
      <c r="CP218" t="b">
        <v>0</v>
      </c>
      <c r="CQ218" t="b">
        <v>0</v>
      </c>
      <c r="CR218" t="b">
        <v>0</v>
      </c>
    </row>
    <row r="219" spans="1:96" x14ac:dyDescent="0.25">
      <c r="A219">
        <v>333</v>
      </c>
      <c r="B219" t="s">
        <v>1977</v>
      </c>
      <c r="C219" t="s">
        <v>677</v>
      </c>
      <c r="D219" t="s">
        <v>230</v>
      </c>
      <c r="E219" t="s">
        <v>57</v>
      </c>
      <c r="F219" t="s">
        <v>1978</v>
      </c>
      <c r="G219">
        <v>67207</v>
      </c>
      <c r="H219">
        <v>2</v>
      </c>
      <c r="I219" t="s">
        <v>122</v>
      </c>
      <c r="J219" t="s">
        <v>313</v>
      </c>
      <c r="K219">
        <v>14</v>
      </c>
      <c r="L219">
        <v>1130</v>
      </c>
      <c r="M219" t="s">
        <v>98</v>
      </c>
      <c r="N219" t="s">
        <v>2296</v>
      </c>
      <c r="O219">
        <v>3</v>
      </c>
      <c r="P219">
        <v>3</v>
      </c>
      <c r="Q219">
        <v>1</v>
      </c>
      <c r="V219">
        <v>1134931</v>
      </c>
      <c r="W219">
        <v>1111539</v>
      </c>
      <c r="X219">
        <v>120</v>
      </c>
      <c r="Y219">
        <v>12</v>
      </c>
      <c r="Z219">
        <v>208271</v>
      </c>
      <c r="AA219">
        <v>0.9</v>
      </c>
      <c r="AB219">
        <v>4</v>
      </c>
      <c r="AC219" t="s">
        <v>2760</v>
      </c>
      <c r="AD219" t="s">
        <v>2761</v>
      </c>
      <c r="AE219">
        <v>1</v>
      </c>
      <c r="AF219" t="s">
        <v>2567</v>
      </c>
      <c r="AG219">
        <v>43874</v>
      </c>
      <c r="AI219" t="s">
        <v>2762</v>
      </c>
      <c r="AL219" t="s">
        <v>2763</v>
      </c>
      <c r="AN219" t="s">
        <v>10</v>
      </c>
      <c r="AO219" t="s">
        <v>1979</v>
      </c>
      <c r="AP219" t="s">
        <v>417</v>
      </c>
      <c r="AQ219" t="s">
        <v>352</v>
      </c>
      <c r="AR219">
        <v>3</v>
      </c>
      <c r="AS219" t="s">
        <v>1980</v>
      </c>
      <c r="AT219" t="s">
        <v>1981</v>
      </c>
      <c r="AU219" t="s">
        <v>1982</v>
      </c>
      <c r="AV219">
        <v>3</v>
      </c>
      <c r="AW219" t="s">
        <v>2293</v>
      </c>
      <c r="AX219" t="s">
        <v>2301</v>
      </c>
      <c r="AZ219" t="s">
        <v>2294</v>
      </c>
      <c r="BC219" t="s">
        <v>10</v>
      </c>
      <c r="BD219">
        <v>60</v>
      </c>
      <c r="BE219" t="s">
        <v>60</v>
      </c>
      <c r="BH219" t="s">
        <v>60</v>
      </c>
      <c r="BJ219">
        <v>0.06</v>
      </c>
      <c r="BK219" t="s">
        <v>10</v>
      </c>
      <c r="BL219">
        <v>360</v>
      </c>
      <c r="BM219">
        <v>120</v>
      </c>
      <c r="BN219" t="s">
        <v>60</v>
      </c>
      <c r="BP219">
        <v>60</v>
      </c>
      <c r="BQ219" t="s">
        <v>61</v>
      </c>
      <c r="BR219">
        <v>45688</v>
      </c>
      <c r="BS219">
        <v>4.515068493150685</v>
      </c>
      <c r="BT219">
        <v>45688</v>
      </c>
      <c r="BU219" t="s">
        <v>11</v>
      </c>
      <c r="BV219">
        <v>319011.74</v>
      </c>
      <c r="BW219">
        <v>-46983.72</v>
      </c>
      <c r="BX219">
        <v>-0.14727896847934185</v>
      </c>
      <c r="BY219" t="s">
        <v>2332</v>
      </c>
      <c r="BZ219" t="b">
        <v>0</v>
      </c>
      <c r="CA219" t="b">
        <v>1</v>
      </c>
      <c r="CB219" t="b">
        <v>0</v>
      </c>
      <c r="CC219" t="b">
        <v>1</v>
      </c>
      <c r="CD219" t="b">
        <v>0</v>
      </c>
      <c r="CE219" t="b">
        <v>0</v>
      </c>
      <c r="CF219" t="b">
        <v>0</v>
      </c>
      <c r="CG219" t="b">
        <v>1</v>
      </c>
      <c r="CH219" t="b">
        <v>0</v>
      </c>
      <c r="CI219" t="b">
        <v>0</v>
      </c>
      <c r="CJ219" t="b">
        <v>0</v>
      </c>
      <c r="CK219" t="b">
        <v>0</v>
      </c>
      <c r="CL219" t="b">
        <v>0</v>
      </c>
      <c r="CM219" t="b">
        <v>0</v>
      </c>
      <c r="CN219" t="b">
        <v>0</v>
      </c>
      <c r="CO219" t="b">
        <v>0</v>
      </c>
      <c r="CP219" t="b">
        <v>0</v>
      </c>
      <c r="CQ219" t="b">
        <v>0</v>
      </c>
      <c r="CR219" t="b">
        <v>0</v>
      </c>
    </row>
    <row r="220" spans="1:96" x14ac:dyDescent="0.25">
      <c r="A220">
        <v>334</v>
      </c>
      <c r="B220" t="s">
        <v>1916</v>
      </c>
      <c r="C220" t="s">
        <v>1918</v>
      </c>
      <c r="D220" t="s">
        <v>254</v>
      </c>
      <c r="E220" t="s">
        <v>57</v>
      </c>
      <c r="F220" t="s">
        <v>1917</v>
      </c>
      <c r="G220">
        <v>31406</v>
      </c>
      <c r="H220">
        <v>2</v>
      </c>
      <c r="I220" t="s">
        <v>122</v>
      </c>
      <c r="J220" t="s">
        <v>250</v>
      </c>
      <c r="K220">
        <v>6</v>
      </c>
      <c r="L220">
        <v>1259</v>
      </c>
      <c r="M220" t="s">
        <v>124</v>
      </c>
      <c r="N220" t="s">
        <v>2296</v>
      </c>
      <c r="O220">
        <v>1</v>
      </c>
      <c r="P220">
        <v>2</v>
      </c>
      <c r="Q220">
        <v>0.5</v>
      </c>
      <c r="V220">
        <v>943801</v>
      </c>
      <c r="W220">
        <v>742956</v>
      </c>
      <c r="X220">
        <v>95</v>
      </c>
      <c r="Y220">
        <v>6</v>
      </c>
      <c r="Z220">
        <v>128642</v>
      </c>
      <c r="AA220">
        <v>0.93684210526315792</v>
      </c>
      <c r="AB220">
        <v>4</v>
      </c>
      <c r="AC220" t="s">
        <v>2697</v>
      </c>
      <c r="AD220" t="s">
        <v>2793</v>
      </c>
      <c r="AE220">
        <v>1</v>
      </c>
      <c r="AF220" t="s">
        <v>2567</v>
      </c>
      <c r="AG220">
        <v>43896</v>
      </c>
      <c r="AI220" t="s">
        <v>2794</v>
      </c>
      <c r="AK220" t="s">
        <v>4028</v>
      </c>
      <c r="AL220" t="s">
        <v>2795</v>
      </c>
      <c r="AN220" t="s">
        <v>10</v>
      </c>
      <c r="AO220" t="s">
        <v>1919</v>
      </c>
      <c r="AP220" t="s">
        <v>265</v>
      </c>
      <c r="AQ220" t="s">
        <v>378</v>
      </c>
      <c r="AR220">
        <v>3</v>
      </c>
      <c r="AS220" t="s">
        <v>379</v>
      </c>
      <c r="AT220" t="s">
        <v>380</v>
      </c>
      <c r="AU220" t="s">
        <v>1603</v>
      </c>
      <c r="AV220">
        <v>3</v>
      </c>
      <c r="AW220" t="s">
        <v>2293</v>
      </c>
      <c r="AX220" t="s">
        <v>2301</v>
      </c>
      <c r="AZ220" t="s">
        <v>2362</v>
      </c>
      <c r="BC220" t="s">
        <v>10</v>
      </c>
      <c r="BD220">
        <v>180</v>
      </c>
      <c r="BE220" t="s">
        <v>60</v>
      </c>
      <c r="BH220" t="s">
        <v>60</v>
      </c>
      <c r="BK220" t="s">
        <v>10</v>
      </c>
      <c r="BN220" t="s">
        <v>60</v>
      </c>
      <c r="BQ220" t="s">
        <v>61</v>
      </c>
      <c r="BR220">
        <v>45412</v>
      </c>
      <c r="BS220">
        <v>3.7589041095890412</v>
      </c>
      <c r="BT220">
        <v>45412</v>
      </c>
      <c r="BU220" t="s">
        <v>11</v>
      </c>
      <c r="BV220">
        <v>304674.09000000003</v>
      </c>
      <c r="BW220">
        <v>-117232.58</v>
      </c>
      <c r="BX220">
        <v>-0.38478027455501712</v>
      </c>
      <c r="BY220" t="s">
        <v>2332</v>
      </c>
      <c r="BZ220" t="b">
        <v>1</v>
      </c>
      <c r="CA220" t="b">
        <v>1</v>
      </c>
      <c r="CB220" t="b">
        <v>0</v>
      </c>
      <c r="CC220" t="b">
        <v>1</v>
      </c>
      <c r="CD220" t="b">
        <v>0</v>
      </c>
      <c r="CE220" t="b">
        <v>0</v>
      </c>
      <c r="CF220" t="b">
        <v>0</v>
      </c>
      <c r="CG220" t="b">
        <v>0</v>
      </c>
      <c r="CH220" t="b">
        <v>0</v>
      </c>
      <c r="CI220" t="b">
        <v>0</v>
      </c>
      <c r="CJ220" t="b">
        <v>1</v>
      </c>
      <c r="CK220" t="b">
        <v>0</v>
      </c>
      <c r="CL220" t="b">
        <v>0</v>
      </c>
      <c r="CM220" t="b">
        <v>0</v>
      </c>
      <c r="CN220" t="b">
        <v>0</v>
      </c>
      <c r="CO220" t="b">
        <v>0</v>
      </c>
      <c r="CP220" t="b">
        <v>0</v>
      </c>
      <c r="CQ220" t="b">
        <v>0</v>
      </c>
      <c r="CR220" t="b">
        <v>0</v>
      </c>
    </row>
    <row r="221" spans="1:96" x14ac:dyDescent="0.25">
      <c r="A221">
        <v>335</v>
      </c>
      <c r="B221" t="s">
        <v>355</v>
      </c>
      <c r="C221" t="s">
        <v>357</v>
      </c>
      <c r="D221" t="s">
        <v>83</v>
      </c>
      <c r="E221" t="s">
        <v>57</v>
      </c>
      <c r="F221" t="s">
        <v>356</v>
      </c>
      <c r="G221">
        <v>2364</v>
      </c>
      <c r="H221">
        <v>1</v>
      </c>
      <c r="I221" t="s">
        <v>4027</v>
      </c>
      <c r="J221" t="s">
        <v>84</v>
      </c>
      <c r="K221">
        <v>1</v>
      </c>
      <c r="L221">
        <v>1216</v>
      </c>
      <c r="M221" t="s">
        <v>197</v>
      </c>
      <c r="N221" t="s">
        <v>1988</v>
      </c>
      <c r="O221">
        <v>2</v>
      </c>
      <c r="P221">
        <v>2</v>
      </c>
      <c r="Q221">
        <v>0.75</v>
      </c>
      <c r="V221">
        <v>836644</v>
      </c>
      <c r="W221" t="s">
        <v>61</v>
      </c>
      <c r="X221">
        <v>60</v>
      </c>
      <c r="Y221">
        <v>25</v>
      </c>
      <c r="Z221" t="s">
        <v>61</v>
      </c>
      <c r="AA221">
        <v>0.58333333333333337</v>
      </c>
      <c r="AB221">
        <v>4</v>
      </c>
      <c r="AC221" t="s">
        <v>2413</v>
      </c>
      <c r="AD221" t="s">
        <v>2414</v>
      </c>
      <c r="AE221">
        <v>2</v>
      </c>
      <c r="AF221" t="s">
        <v>2415</v>
      </c>
      <c r="AG221">
        <v>43882</v>
      </c>
      <c r="AI221" t="s">
        <v>2416</v>
      </c>
      <c r="AL221" t="s">
        <v>2417</v>
      </c>
      <c r="AN221" t="s">
        <v>10</v>
      </c>
      <c r="AO221" t="s">
        <v>358</v>
      </c>
      <c r="AP221" t="s">
        <v>184</v>
      </c>
      <c r="AQ221" t="s">
        <v>2418</v>
      </c>
      <c r="AR221">
        <v>3</v>
      </c>
      <c r="AS221" t="s">
        <v>359</v>
      </c>
      <c r="AT221" t="s">
        <v>67</v>
      </c>
      <c r="AU221" t="s">
        <v>360</v>
      </c>
      <c r="AV221">
        <v>2</v>
      </c>
      <c r="AZ221" t="s">
        <v>3188</v>
      </c>
      <c r="BC221" t="s">
        <v>11</v>
      </c>
      <c r="BE221" t="s">
        <v>60</v>
      </c>
      <c r="BH221" t="s">
        <v>60</v>
      </c>
      <c r="BK221" t="s">
        <v>10</v>
      </c>
      <c r="BL221">
        <v>360</v>
      </c>
      <c r="BM221">
        <v>60</v>
      </c>
      <c r="BN221" t="s">
        <v>60</v>
      </c>
      <c r="BP221">
        <v>30</v>
      </c>
      <c r="BQ221" t="s">
        <v>61</v>
      </c>
      <c r="BR221">
        <v>44592</v>
      </c>
      <c r="BS221">
        <v>1.5123287671232877</v>
      </c>
      <c r="BT221">
        <v>44592</v>
      </c>
      <c r="BU221" t="s">
        <v>11</v>
      </c>
      <c r="BV221">
        <v>486993.91999999998</v>
      </c>
      <c r="BW221">
        <v>3373.32</v>
      </c>
      <c r="BX221">
        <v>6.9268215915303426E-3</v>
      </c>
      <c r="BY221" t="s">
        <v>2332</v>
      </c>
      <c r="BZ221" t="b">
        <v>1</v>
      </c>
      <c r="CA221" t="b">
        <v>0</v>
      </c>
      <c r="CB221" t="b">
        <v>0</v>
      </c>
      <c r="CC221" t="b">
        <v>0</v>
      </c>
      <c r="CD221" t="b">
        <v>0</v>
      </c>
      <c r="CE221" t="b">
        <v>0</v>
      </c>
      <c r="CF221" t="b">
        <v>0</v>
      </c>
      <c r="CG221" t="b">
        <v>0</v>
      </c>
      <c r="CH221" t="b">
        <v>0</v>
      </c>
      <c r="CI221" t="b">
        <v>0</v>
      </c>
      <c r="CJ221" t="b">
        <v>0</v>
      </c>
      <c r="CK221" t="b">
        <v>0</v>
      </c>
      <c r="CL221" t="b">
        <v>0</v>
      </c>
      <c r="CM221" t="b">
        <v>0</v>
      </c>
      <c r="CN221" t="b">
        <v>0</v>
      </c>
      <c r="CO221" t="b">
        <v>0</v>
      </c>
      <c r="CP221" t="b">
        <v>0</v>
      </c>
      <c r="CQ221" t="b">
        <v>0</v>
      </c>
      <c r="CR221" t="b">
        <v>0</v>
      </c>
    </row>
    <row r="222" spans="1:96" x14ac:dyDescent="0.25">
      <c r="A222">
        <v>338</v>
      </c>
      <c r="B222" t="s">
        <v>1024</v>
      </c>
      <c r="C222" t="s">
        <v>1026</v>
      </c>
      <c r="D222" t="s">
        <v>1027</v>
      </c>
      <c r="E222" t="s">
        <v>72</v>
      </c>
      <c r="F222" t="s">
        <v>1025</v>
      </c>
      <c r="G222">
        <v>71111</v>
      </c>
      <c r="H222">
        <v>2</v>
      </c>
      <c r="I222" t="s">
        <v>122</v>
      </c>
      <c r="J222" t="s">
        <v>313</v>
      </c>
      <c r="K222">
        <v>14</v>
      </c>
      <c r="L222">
        <v>2087</v>
      </c>
      <c r="M222" t="s">
        <v>2879</v>
      </c>
      <c r="N222" t="s">
        <v>2296</v>
      </c>
      <c r="O222">
        <v>0</v>
      </c>
      <c r="P222">
        <v>1</v>
      </c>
      <c r="Q222" t="s">
        <v>60</v>
      </c>
      <c r="V222">
        <v>562520</v>
      </c>
      <c r="W222" t="s">
        <v>61</v>
      </c>
      <c r="X222">
        <v>80</v>
      </c>
      <c r="Y222">
        <v>37</v>
      </c>
      <c r="Z222" t="s">
        <v>61</v>
      </c>
      <c r="AA222">
        <v>0.53749999999999998</v>
      </c>
      <c r="AC222" t="s">
        <v>3453</v>
      </c>
      <c r="AD222" t="s">
        <v>61</v>
      </c>
      <c r="AE222">
        <v>0</v>
      </c>
      <c r="AG222">
        <v>43874</v>
      </c>
      <c r="AI222" t="s">
        <v>3454</v>
      </c>
      <c r="AL222" t="s">
        <v>3455</v>
      </c>
      <c r="AN222" t="s">
        <v>10</v>
      </c>
      <c r="AO222" t="s">
        <v>1029</v>
      </c>
      <c r="AP222" t="s">
        <v>305</v>
      </c>
      <c r="AQ222" t="s">
        <v>3452</v>
      </c>
      <c r="AR222" t="s">
        <v>3452</v>
      </c>
      <c r="AS222" t="s">
        <v>1030</v>
      </c>
      <c r="AT222" t="s">
        <v>78</v>
      </c>
      <c r="AU222" t="s">
        <v>1031</v>
      </c>
      <c r="AV222">
        <v>0</v>
      </c>
      <c r="AW222" t="s">
        <v>2293</v>
      </c>
      <c r="AX222" t="s">
        <v>2301</v>
      </c>
      <c r="AZ222" t="s">
        <v>4</v>
      </c>
      <c r="BC222" t="s">
        <v>11</v>
      </c>
      <c r="BE222" t="s">
        <v>60</v>
      </c>
      <c r="BH222" t="s">
        <v>60</v>
      </c>
      <c r="BK222" t="s">
        <v>10</v>
      </c>
      <c r="BN222" t="s">
        <v>60</v>
      </c>
      <c r="BQ222" t="s">
        <v>61</v>
      </c>
      <c r="BR222">
        <v>44227</v>
      </c>
      <c r="BS222">
        <v>0.51232876712328768</v>
      </c>
      <c r="BT222">
        <v>44227</v>
      </c>
      <c r="BU222" t="s">
        <v>11</v>
      </c>
      <c r="BV222">
        <v>341102.94</v>
      </c>
      <c r="BW222">
        <v>-54723.040000000001</v>
      </c>
      <c r="BX222">
        <v>-0.16042969315949021</v>
      </c>
      <c r="BY222" t="s">
        <v>2332</v>
      </c>
      <c r="BZ222" t="b">
        <v>0</v>
      </c>
      <c r="CA222" t="b">
        <v>0</v>
      </c>
      <c r="CB222" t="b">
        <v>0</v>
      </c>
      <c r="CC222" t="b">
        <v>0</v>
      </c>
      <c r="CD222" t="b">
        <v>0</v>
      </c>
      <c r="CE222" t="b">
        <v>0</v>
      </c>
      <c r="CF222" t="b">
        <v>0</v>
      </c>
      <c r="CG222" t="b">
        <v>0</v>
      </c>
      <c r="CH222" t="b">
        <v>0</v>
      </c>
      <c r="CI222" t="b">
        <v>0</v>
      </c>
      <c r="CJ222" t="b">
        <v>0</v>
      </c>
      <c r="CK222" t="b">
        <v>0</v>
      </c>
      <c r="CL222" t="b">
        <v>0</v>
      </c>
      <c r="CM222" t="b">
        <v>0</v>
      </c>
      <c r="CN222" t="b">
        <v>0</v>
      </c>
      <c r="CO222" t="b">
        <v>0</v>
      </c>
      <c r="CP222" t="b">
        <v>0</v>
      </c>
      <c r="CQ222" t="b">
        <v>0</v>
      </c>
      <c r="CR222" t="b">
        <v>0</v>
      </c>
    </row>
    <row r="223" spans="1:96" x14ac:dyDescent="0.25">
      <c r="A223">
        <v>339</v>
      </c>
      <c r="B223" t="s">
        <v>382</v>
      </c>
      <c r="C223" t="s">
        <v>384</v>
      </c>
      <c r="D223" t="s">
        <v>294</v>
      </c>
      <c r="E223" t="s">
        <v>72</v>
      </c>
      <c r="F223" t="s">
        <v>383</v>
      </c>
      <c r="G223">
        <v>46032</v>
      </c>
      <c r="H223" t="s">
        <v>2197</v>
      </c>
      <c r="I223" t="s">
        <v>61</v>
      </c>
      <c r="J223" t="s">
        <v>2197</v>
      </c>
      <c r="K223" t="s">
        <v>2197</v>
      </c>
      <c r="L223">
        <v>1301</v>
      </c>
      <c r="M223" t="s">
        <v>219</v>
      </c>
      <c r="N223" t="s">
        <v>61</v>
      </c>
      <c r="O223">
        <v>2</v>
      </c>
      <c r="P223">
        <v>3</v>
      </c>
      <c r="Q223">
        <v>0.91666666666666652</v>
      </c>
      <c r="V223" t="s">
        <v>61</v>
      </c>
      <c r="W223">
        <v>493043</v>
      </c>
      <c r="X223">
        <v>63</v>
      </c>
      <c r="Y223">
        <v>6</v>
      </c>
      <c r="Z223">
        <v>32793</v>
      </c>
      <c r="AA223">
        <v>0.90476190476190477</v>
      </c>
      <c r="AB223">
        <v>3</v>
      </c>
      <c r="AC223" t="s">
        <v>3413</v>
      </c>
      <c r="AD223" t="s">
        <v>61</v>
      </c>
      <c r="AE223">
        <v>0</v>
      </c>
      <c r="AG223" t="s">
        <v>2213</v>
      </c>
      <c r="AI223" t="s">
        <v>2341</v>
      </c>
      <c r="AL223" t="s">
        <v>2303</v>
      </c>
      <c r="AN223" t="s">
        <v>10</v>
      </c>
      <c r="AO223" t="s">
        <v>385</v>
      </c>
      <c r="AP223" t="s">
        <v>386</v>
      </c>
      <c r="AQ223" t="s">
        <v>352</v>
      </c>
      <c r="AR223" t="s">
        <v>61</v>
      </c>
      <c r="AV223">
        <v>3</v>
      </c>
      <c r="AW223" t="s">
        <v>2514</v>
      </c>
      <c r="AX223" t="s">
        <v>2343</v>
      </c>
      <c r="BE223" t="s">
        <v>60</v>
      </c>
      <c r="BH223" t="s">
        <v>60</v>
      </c>
      <c r="BN223" t="s">
        <v>60</v>
      </c>
      <c r="BQ223" t="s">
        <v>61</v>
      </c>
      <c r="BR223">
        <v>43861</v>
      </c>
      <c r="BS223">
        <v>-0.49041095890410957</v>
      </c>
      <c r="BT223">
        <v>43861</v>
      </c>
      <c r="BU223" t="s">
        <v>11</v>
      </c>
      <c r="BV223" t="s">
        <v>60</v>
      </c>
      <c r="BW223" t="s">
        <v>60</v>
      </c>
      <c r="BX223" t="e">
        <v>#VALUE!</v>
      </c>
      <c r="BY223" t="s">
        <v>2197</v>
      </c>
      <c r="BZ223" t="b">
        <v>0</v>
      </c>
      <c r="CA223" t="b">
        <v>0</v>
      </c>
      <c r="CB223" t="b">
        <v>0</v>
      </c>
      <c r="CC223" t="b">
        <v>0</v>
      </c>
      <c r="CD223" t="b">
        <v>0</v>
      </c>
      <c r="CE223" t="b">
        <v>0</v>
      </c>
      <c r="CF223" t="b">
        <v>1</v>
      </c>
      <c r="CG223" t="b">
        <v>0</v>
      </c>
      <c r="CH223" t="b">
        <v>0</v>
      </c>
      <c r="CI223" t="b">
        <v>0</v>
      </c>
      <c r="CJ223" t="b">
        <v>0</v>
      </c>
      <c r="CK223" t="b">
        <v>0</v>
      </c>
      <c r="CL223" t="b">
        <v>0</v>
      </c>
      <c r="CM223" t="b">
        <v>0</v>
      </c>
      <c r="CN223" t="b">
        <v>0</v>
      </c>
      <c r="CO223" t="b">
        <v>0</v>
      </c>
      <c r="CP223" t="b">
        <v>0</v>
      </c>
      <c r="CQ223" t="b">
        <v>0</v>
      </c>
      <c r="CR223" t="b">
        <v>0</v>
      </c>
    </row>
    <row r="224" spans="1:96" x14ac:dyDescent="0.25">
      <c r="A224">
        <v>152</v>
      </c>
      <c r="B224" t="s">
        <v>1322</v>
      </c>
      <c r="C224" t="s">
        <v>1324</v>
      </c>
      <c r="D224" t="s">
        <v>409</v>
      </c>
      <c r="E224" t="s">
        <v>57</v>
      </c>
      <c r="F224" t="s">
        <v>1323</v>
      </c>
      <c r="G224">
        <v>28303</v>
      </c>
      <c r="H224">
        <v>2</v>
      </c>
      <c r="I224" t="s">
        <v>122</v>
      </c>
      <c r="J224" t="s">
        <v>250</v>
      </c>
      <c r="K224">
        <v>6</v>
      </c>
      <c r="L224">
        <v>1747</v>
      </c>
      <c r="M224" t="s">
        <v>231</v>
      </c>
      <c r="N224" t="s">
        <v>1988</v>
      </c>
      <c r="O224">
        <v>3</v>
      </c>
      <c r="P224">
        <v>3</v>
      </c>
      <c r="Q224">
        <v>1</v>
      </c>
      <c r="V224">
        <v>1040725</v>
      </c>
      <c r="W224">
        <v>682401</v>
      </c>
      <c r="X224">
        <v>94</v>
      </c>
      <c r="Y224">
        <v>9</v>
      </c>
      <c r="Z224">
        <v>168559</v>
      </c>
      <c r="AA224">
        <v>0.9042553191489362</v>
      </c>
      <c r="AB224">
        <v>4</v>
      </c>
      <c r="AC224" t="s">
        <v>2697</v>
      </c>
      <c r="AD224" t="s">
        <v>2698</v>
      </c>
      <c r="AE224">
        <v>1</v>
      </c>
      <c r="AF224" t="s">
        <v>2567</v>
      </c>
      <c r="AG224">
        <v>43883</v>
      </c>
      <c r="AI224" t="s">
        <v>2699</v>
      </c>
      <c r="AJ224">
        <v>44028</v>
      </c>
      <c r="AK224" t="s">
        <v>4028</v>
      </c>
      <c r="AL224" t="s">
        <v>4072</v>
      </c>
      <c r="AM224">
        <v>44034</v>
      </c>
      <c r="AN224" t="s">
        <v>10</v>
      </c>
      <c r="AO224" t="s">
        <v>1325</v>
      </c>
      <c r="AP224" t="s">
        <v>1242</v>
      </c>
      <c r="AQ224" t="s">
        <v>2700</v>
      </c>
      <c r="AR224">
        <v>3</v>
      </c>
      <c r="AS224" t="s">
        <v>2701</v>
      </c>
      <c r="AT224" t="s">
        <v>2431</v>
      </c>
      <c r="AU224" t="s">
        <v>2432</v>
      </c>
      <c r="AV224">
        <v>3</v>
      </c>
      <c r="AZ224" t="s">
        <v>2362</v>
      </c>
      <c r="BC224" t="s">
        <v>10</v>
      </c>
      <c r="BD224">
        <v>0</v>
      </c>
      <c r="BE224" t="s">
        <v>60</v>
      </c>
      <c r="BH224" t="s">
        <v>60</v>
      </c>
      <c r="BJ224">
        <v>0.06</v>
      </c>
      <c r="BK224" t="s">
        <v>10</v>
      </c>
      <c r="BM224">
        <v>60</v>
      </c>
      <c r="BN224" t="s">
        <v>60</v>
      </c>
      <c r="BP224">
        <v>60</v>
      </c>
      <c r="BQ224" t="s">
        <v>61</v>
      </c>
      <c r="BR224">
        <v>44592</v>
      </c>
      <c r="BS224">
        <v>1.5123287671232877</v>
      </c>
      <c r="BT224">
        <v>44592</v>
      </c>
      <c r="BU224" t="s">
        <v>11</v>
      </c>
      <c r="BV224">
        <v>485468.76</v>
      </c>
      <c r="BW224">
        <v>-63539.360000000001</v>
      </c>
      <c r="BX224">
        <v>-0.13088248974043148</v>
      </c>
      <c r="BY224" t="s">
        <v>2332</v>
      </c>
      <c r="BZ224" t="b">
        <v>1</v>
      </c>
      <c r="CA224" t="b">
        <v>1</v>
      </c>
      <c r="CB224" t="b">
        <v>0</v>
      </c>
      <c r="CC224" t="b">
        <v>1</v>
      </c>
      <c r="CD224" t="b">
        <v>0</v>
      </c>
      <c r="CE224" t="b">
        <v>0</v>
      </c>
      <c r="CF224" t="b">
        <v>0</v>
      </c>
      <c r="CG224" t="b">
        <v>0</v>
      </c>
      <c r="CH224" t="b">
        <v>0</v>
      </c>
      <c r="CI224" t="b">
        <v>0</v>
      </c>
      <c r="CJ224" t="b">
        <v>1</v>
      </c>
      <c r="CK224" t="b">
        <v>0</v>
      </c>
      <c r="CL224" t="b">
        <v>0</v>
      </c>
      <c r="CM224" t="b">
        <v>0</v>
      </c>
      <c r="CN224" t="b">
        <v>0</v>
      </c>
      <c r="CO224" t="b">
        <v>0</v>
      </c>
      <c r="CP224" t="b">
        <v>0</v>
      </c>
      <c r="CQ224" t="b">
        <v>0</v>
      </c>
      <c r="CR224" t="b">
        <v>0</v>
      </c>
    </row>
    <row r="225" spans="1:96" x14ac:dyDescent="0.25">
      <c r="A225">
        <v>342</v>
      </c>
      <c r="B225" t="s">
        <v>1381</v>
      </c>
      <c r="C225" t="s">
        <v>1383</v>
      </c>
      <c r="D225" t="s">
        <v>131</v>
      </c>
      <c r="E225" t="s">
        <v>164</v>
      </c>
      <c r="F225" t="s">
        <v>1382</v>
      </c>
      <c r="G225">
        <v>33511</v>
      </c>
      <c r="H225">
        <v>2</v>
      </c>
      <c r="I225" t="s">
        <v>122</v>
      </c>
      <c r="J225" t="s">
        <v>157</v>
      </c>
      <c r="K225">
        <v>5</v>
      </c>
      <c r="L225">
        <v>1500</v>
      </c>
      <c r="M225" t="s">
        <v>1384</v>
      </c>
      <c r="N225" t="s">
        <v>2296</v>
      </c>
      <c r="O225">
        <v>2</v>
      </c>
      <c r="P225">
        <v>3</v>
      </c>
      <c r="Q225">
        <v>0.91666666666666652</v>
      </c>
      <c r="V225">
        <v>143785</v>
      </c>
      <c r="W225" t="s">
        <v>61</v>
      </c>
      <c r="X225" t="s">
        <v>61</v>
      </c>
      <c r="Y225" t="s">
        <v>61</v>
      </c>
      <c r="Z225" t="s">
        <v>61</v>
      </c>
      <c r="AA225" t="e">
        <v>#VALUE!</v>
      </c>
      <c r="AC225" t="s">
        <v>61</v>
      </c>
      <c r="AD225" t="s">
        <v>61</v>
      </c>
      <c r="AF225" t="s">
        <v>61</v>
      </c>
      <c r="AG225" t="s">
        <v>60</v>
      </c>
      <c r="AH225">
        <v>43969</v>
      </c>
      <c r="AI225" t="s">
        <v>2289</v>
      </c>
      <c r="AL225" t="s">
        <v>2303</v>
      </c>
      <c r="AM225">
        <v>43979</v>
      </c>
      <c r="AN225" t="s">
        <v>11</v>
      </c>
      <c r="AO225" t="s">
        <v>92</v>
      </c>
      <c r="AP225" t="s">
        <v>61</v>
      </c>
      <c r="AQ225" t="s">
        <v>61</v>
      </c>
      <c r="AR225" t="s">
        <v>61</v>
      </c>
      <c r="AV225">
        <v>0</v>
      </c>
      <c r="AW225" t="s">
        <v>2293</v>
      </c>
      <c r="AX225" t="s">
        <v>2301</v>
      </c>
      <c r="BE225" t="s">
        <v>60</v>
      </c>
      <c r="BH225" t="s">
        <v>60</v>
      </c>
      <c r="BN225" t="s">
        <v>60</v>
      </c>
      <c r="BQ225" t="s">
        <v>61</v>
      </c>
      <c r="BR225">
        <v>44592</v>
      </c>
      <c r="BS225">
        <v>1.5123287671232877</v>
      </c>
      <c r="BT225">
        <v>44592</v>
      </c>
      <c r="BU225" t="s">
        <v>11</v>
      </c>
      <c r="BV225">
        <v>521534.75</v>
      </c>
      <c r="BW225">
        <v>33927.56</v>
      </c>
      <c r="BX225">
        <v>6.505330661092093E-2</v>
      </c>
      <c r="BY225" t="s">
        <v>2286</v>
      </c>
      <c r="BZ225" t="b">
        <v>0</v>
      </c>
      <c r="CA225" t="b">
        <v>0</v>
      </c>
      <c r="CB225" t="b">
        <v>0</v>
      </c>
      <c r="CC225" t="b">
        <v>0</v>
      </c>
      <c r="CD225" t="b">
        <v>0</v>
      </c>
      <c r="CE225" t="b">
        <v>0</v>
      </c>
      <c r="CF225" t="b">
        <v>0</v>
      </c>
      <c r="CG225" t="b">
        <v>0</v>
      </c>
      <c r="CH225" t="b">
        <v>0</v>
      </c>
      <c r="CI225" t="b">
        <v>0</v>
      </c>
      <c r="CJ225" t="b">
        <v>0</v>
      </c>
      <c r="CK225" t="b">
        <v>0</v>
      </c>
      <c r="CL225" t="b">
        <v>0</v>
      </c>
      <c r="CM225" t="b">
        <v>0</v>
      </c>
      <c r="CN225" t="b">
        <v>0</v>
      </c>
      <c r="CO225" t="b">
        <v>0</v>
      </c>
      <c r="CP225" t="b">
        <v>0</v>
      </c>
      <c r="CQ225" t="b">
        <v>0</v>
      </c>
      <c r="CR225" t="b">
        <v>0</v>
      </c>
    </row>
    <row r="226" spans="1:96" x14ac:dyDescent="0.25">
      <c r="A226">
        <v>343</v>
      </c>
      <c r="B226" t="s">
        <v>1783</v>
      </c>
      <c r="C226" t="s">
        <v>1785</v>
      </c>
      <c r="D226" t="s">
        <v>340</v>
      </c>
      <c r="E226" t="s">
        <v>57</v>
      </c>
      <c r="F226" t="s">
        <v>1784</v>
      </c>
      <c r="G226">
        <v>54701</v>
      </c>
      <c r="H226">
        <v>2</v>
      </c>
      <c r="I226" t="s">
        <v>122</v>
      </c>
      <c r="J226" t="s">
        <v>313</v>
      </c>
      <c r="K226">
        <v>14</v>
      </c>
      <c r="L226">
        <v>1865</v>
      </c>
      <c r="M226" t="s">
        <v>124</v>
      </c>
      <c r="N226" t="s">
        <v>2296</v>
      </c>
      <c r="O226">
        <v>2</v>
      </c>
      <c r="P226">
        <v>2</v>
      </c>
      <c r="Q226">
        <v>0.75</v>
      </c>
      <c r="V226">
        <v>818689</v>
      </c>
      <c r="W226">
        <v>837931</v>
      </c>
      <c r="X226">
        <v>84</v>
      </c>
      <c r="Y226">
        <v>15</v>
      </c>
      <c r="Z226">
        <v>257055</v>
      </c>
      <c r="AA226">
        <v>0.8214285714285714</v>
      </c>
      <c r="AB226">
        <v>5</v>
      </c>
      <c r="AC226" t="s">
        <v>4073</v>
      </c>
      <c r="AD226" t="s">
        <v>2385</v>
      </c>
      <c r="AE226">
        <v>1</v>
      </c>
      <c r="AF226" t="s">
        <v>2567</v>
      </c>
      <c r="AG226">
        <v>43892</v>
      </c>
      <c r="AI226" t="s">
        <v>2387</v>
      </c>
      <c r="AJ226">
        <v>44033</v>
      </c>
      <c r="AK226" t="s">
        <v>4028</v>
      </c>
      <c r="AL226" t="s">
        <v>4074</v>
      </c>
      <c r="AM226">
        <v>44035</v>
      </c>
      <c r="AN226" t="s">
        <v>10</v>
      </c>
      <c r="AO226" t="s">
        <v>1786</v>
      </c>
      <c r="AP226" t="s">
        <v>285</v>
      </c>
      <c r="AQ226" t="s">
        <v>1787</v>
      </c>
      <c r="AR226">
        <v>2</v>
      </c>
      <c r="AS226" t="s">
        <v>1788</v>
      </c>
      <c r="AT226" t="s">
        <v>380</v>
      </c>
      <c r="AU226" t="s">
        <v>1603</v>
      </c>
      <c r="AV226">
        <v>4</v>
      </c>
      <c r="AW226" t="s">
        <v>2293</v>
      </c>
      <c r="AX226" t="s">
        <v>2284</v>
      </c>
      <c r="AY226" t="s">
        <v>3</v>
      </c>
      <c r="AZ226" t="s">
        <v>2362</v>
      </c>
      <c r="BC226" t="s">
        <v>10</v>
      </c>
      <c r="BD226">
        <v>180</v>
      </c>
      <c r="BE226" t="s">
        <v>60</v>
      </c>
      <c r="BH226" t="s">
        <v>60</v>
      </c>
      <c r="BJ226" t="s">
        <v>2388</v>
      </c>
      <c r="BK226" t="s">
        <v>10</v>
      </c>
      <c r="BN226" t="s">
        <v>60</v>
      </c>
      <c r="BQ226" t="s">
        <v>61</v>
      </c>
      <c r="BR226">
        <v>45107</v>
      </c>
      <c r="BS226">
        <v>2.9232876712328766</v>
      </c>
      <c r="BT226">
        <v>45107</v>
      </c>
      <c r="BU226" t="s">
        <v>11</v>
      </c>
      <c r="BV226">
        <v>330003.06</v>
      </c>
      <c r="BW226">
        <v>-34120.14</v>
      </c>
      <c r="BX226">
        <v>-0.10339340489751822</v>
      </c>
      <c r="BY226" t="s">
        <v>2332</v>
      </c>
      <c r="BZ226" t="b">
        <v>0</v>
      </c>
      <c r="CA226" t="b">
        <v>1</v>
      </c>
      <c r="CB226" t="b">
        <v>0</v>
      </c>
      <c r="CC226" t="b">
        <v>0</v>
      </c>
      <c r="CD226" t="b">
        <v>0</v>
      </c>
      <c r="CE226" t="b">
        <v>0</v>
      </c>
      <c r="CF226" t="b">
        <v>0</v>
      </c>
      <c r="CG226" t="b">
        <v>1</v>
      </c>
      <c r="CH226" t="b">
        <v>0</v>
      </c>
      <c r="CI226" t="b">
        <v>0</v>
      </c>
      <c r="CJ226" t="b">
        <v>0</v>
      </c>
      <c r="CK226" t="b">
        <v>0</v>
      </c>
      <c r="CL226" t="b">
        <v>0</v>
      </c>
      <c r="CM226" t="b">
        <v>0</v>
      </c>
      <c r="CN226" t="b">
        <v>0</v>
      </c>
      <c r="CO226" t="b">
        <v>0</v>
      </c>
      <c r="CP226" t="b">
        <v>0</v>
      </c>
      <c r="CQ226" t="b">
        <v>0</v>
      </c>
      <c r="CR226" t="b">
        <v>0</v>
      </c>
    </row>
    <row r="227" spans="1:96" x14ac:dyDescent="0.25">
      <c r="A227">
        <v>182</v>
      </c>
      <c r="B227" t="s">
        <v>1265</v>
      </c>
      <c r="C227" t="s">
        <v>1266</v>
      </c>
      <c r="D227" t="s">
        <v>144</v>
      </c>
      <c r="E227" t="s">
        <v>57</v>
      </c>
      <c r="F227" t="s">
        <v>1265</v>
      </c>
      <c r="G227">
        <v>15146</v>
      </c>
      <c r="H227">
        <v>2</v>
      </c>
      <c r="I227" t="s">
        <v>122</v>
      </c>
      <c r="J227" t="s">
        <v>226</v>
      </c>
      <c r="K227">
        <v>11</v>
      </c>
      <c r="L227">
        <v>1979</v>
      </c>
      <c r="M227" t="s">
        <v>231</v>
      </c>
      <c r="N227" t="s">
        <v>2296</v>
      </c>
      <c r="O227">
        <v>2</v>
      </c>
      <c r="P227">
        <v>2</v>
      </c>
      <c r="Q227">
        <v>0.75</v>
      </c>
      <c r="T227" t="s">
        <v>4030</v>
      </c>
      <c r="V227">
        <v>1351458</v>
      </c>
      <c r="W227">
        <v>1319913</v>
      </c>
      <c r="X227" t="s">
        <v>2580</v>
      </c>
      <c r="Y227" t="s">
        <v>2581</v>
      </c>
      <c r="Z227">
        <v>107021</v>
      </c>
      <c r="AA227" t="e">
        <v>#VALUE!</v>
      </c>
      <c r="AB227">
        <v>4</v>
      </c>
      <c r="AC227" t="s">
        <v>2582</v>
      </c>
      <c r="AD227" t="s">
        <v>2583</v>
      </c>
      <c r="AE227">
        <v>1</v>
      </c>
      <c r="AF227" t="s">
        <v>433</v>
      </c>
      <c r="AG227">
        <v>43873</v>
      </c>
      <c r="AI227" t="s">
        <v>2584</v>
      </c>
      <c r="AL227" t="s">
        <v>4075</v>
      </c>
      <c r="AN227" t="s">
        <v>10</v>
      </c>
      <c r="AO227" t="s">
        <v>2585</v>
      </c>
      <c r="AP227">
        <v>1</v>
      </c>
      <c r="AQ227">
        <v>5</v>
      </c>
      <c r="AR227">
        <v>2</v>
      </c>
      <c r="AS227" t="s">
        <v>2586</v>
      </c>
      <c r="AT227" t="s">
        <v>2431</v>
      </c>
      <c r="AU227" t="s">
        <v>2432</v>
      </c>
      <c r="AV227">
        <v>3</v>
      </c>
      <c r="AW227" t="s">
        <v>2293</v>
      </c>
      <c r="AX227" t="s">
        <v>2284</v>
      </c>
      <c r="AZ227" t="s">
        <v>2362</v>
      </c>
      <c r="BC227" t="s">
        <v>10</v>
      </c>
      <c r="BD227">
        <v>0</v>
      </c>
      <c r="BE227" t="s">
        <v>60</v>
      </c>
      <c r="BH227" t="s">
        <v>60</v>
      </c>
      <c r="BJ227">
        <v>0.06</v>
      </c>
      <c r="BK227" t="s">
        <v>10</v>
      </c>
      <c r="BL227" t="s">
        <v>2433</v>
      </c>
      <c r="BM227">
        <v>60</v>
      </c>
      <c r="BN227" t="s">
        <v>60</v>
      </c>
      <c r="BP227">
        <v>60</v>
      </c>
      <c r="BQ227" t="s">
        <v>61</v>
      </c>
      <c r="BR227">
        <v>44469</v>
      </c>
      <c r="BS227">
        <v>1.1753424657534246</v>
      </c>
      <c r="BT227">
        <v>44469</v>
      </c>
      <c r="BU227" t="s">
        <v>11</v>
      </c>
      <c r="BV227">
        <v>344811.8</v>
      </c>
      <c r="BW227">
        <v>-77091.399999999994</v>
      </c>
      <c r="BX227">
        <v>-0.22357529527701778</v>
      </c>
      <c r="BY227" t="s">
        <v>2332</v>
      </c>
      <c r="BZ227" t="b">
        <v>1</v>
      </c>
      <c r="CA227" t="b">
        <v>1</v>
      </c>
      <c r="CB227" t="b">
        <v>0</v>
      </c>
      <c r="CC227" t="b">
        <v>0</v>
      </c>
      <c r="CD227" t="b">
        <v>0</v>
      </c>
      <c r="CE227" t="b">
        <v>0</v>
      </c>
      <c r="CF227" t="b">
        <v>1</v>
      </c>
      <c r="CG227" t="b">
        <v>0</v>
      </c>
      <c r="CH227" t="b">
        <v>0</v>
      </c>
      <c r="CI227" t="b">
        <v>0</v>
      </c>
      <c r="CJ227" t="b">
        <v>0</v>
      </c>
      <c r="CK227" t="b">
        <v>0</v>
      </c>
      <c r="CL227" t="b">
        <v>0</v>
      </c>
      <c r="CM227" t="b">
        <v>0</v>
      </c>
      <c r="CN227" t="b">
        <v>0</v>
      </c>
      <c r="CO227" t="b">
        <v>0</v>
      </c>
      <c r="CP227" t="b">
        <v>0</v>
      </c>
      <c r="CQ227" t="b">
        <v>0</v>
      </c>
      <c r="CR227" t="b">
        <v>0</v>
      </c>
    </row>
    <row r="228" spans="1:96" x14ac:dyDescent="0.25">
      <c r="A228">
        <v>351</v>
      </c>
      <c r="B228" t="s">
        <v>1583</v>
      </c>
      <c r="C228" t="s">
        <v>795</v>
      </c>
      <c r="D228" t="s">
        <v>214</v>
      </c>
      <c r="E228" t="s">
        <v>113</v>
      </c>
      <c r="F228" t="s">
        <v>1584</v>
      </c>
      <c r="G228">
        <v>44202</v>
      </c>
      <c r="H228">
        <v>2</v>
      </c>
      <c r="I228" t="s">
        <v>122</v>
      </c>
      <c r="J228" t="s">
        <v>226</v>
      </c>
      <c r="K228">
        <v>11</v>
      </c>
      <c r="L228">
        <v>2042</v>
      </c>
      <c r="M228" t="s">
        <v>98</v>
      </c>
      <c r="N228" t="s">
        <v>2306</v>
      </c>
      <c r="O228">
        <v>1</v>
      </c>
      <c r="P228">
        <v>1</v>
      </c>
      <c r="Q228">
        <v>0.33333333333333331</v>
      </c>
      <c r="V228">
        <v>285309</v>
      </c>
      <c r="W228">
        <v>294193</v>
      </c>
      <c r="X228">
        <v>52</v>
      </c>
      <c r="Y228">
        <v>9</v>
      </c>
      <c r="Z228">
        <v>41152</v>
      </c>
      <c r="AA228">
        <v>0.82692307692307687</v>
      </c>
      <c r="AB228">
        <v>0</v>
      </c>
      <c r="AC228" t="s">
        <v>2959</v>
      </c>
      <c r="AD228" t="s">
        <v>61</v>
      </c>
      <c r="AE228">
        <v>0</v>
      </c>
      <c r="AG228">
        <v>43878</v>
      </c>
      <c r="AI228" t="s">
        <v>3575</v>
      </c>
      <c r="AL228" t="s">
        <v>2303</v>
      </c>
      <c r="AN228" t="s">
        <v>10</v>
      </c>
      <c r="AO228" t="s">
        <v>1585</v>
      </c>
      <c r="AP228" t="s">
        <v>146</v>
      </c>
      <c r="AQ228" t="s">
        <v>418</v>
      </c>
      <c r="AR228" t="s">
        <v>2213</v>
      </c>
      <c r="AS228" t="s">
        <v>1586</v>
      </c>
      <c r="AT228" t="s">
        <v>1587</v>
      </c>
      <c r="AU228" t="s">
        <v>1588</v>
      </c>
      <c r="AV228">
        <v>0</v>
      </c>
      <c r="AW228" t="s">
        <v>2293</v>
      </c>
      <c r="AZ228" t="s">
        <v>4</v>
      </c>
      <c r="BC228" t="s">
        <v>10</v>
      </c>
      <c r="BD228">
        <v>120</v>
      </c>
      <c r="BE228" t="s">
        <v>60</v>
      </c>
      <c r="BH228" t="s">
        <v>60</v>
      </c>
      <c r="BJ228">
        <v>0.06</v>
      </c>
      <c r="BK228" t="s">
        <v>10</v>
      </c>
      <c r="BL228">
        <v>480</v>
      </c>
      <c r="BM228" t="s">
        <v>2298</v>
      </c>
      <c r="BN228" t="s">
        <v>60</v>
      </c>
      <c r="BP228">
        <v>60</v>
      </c>
      <c r="BQ228" t="s">
        <v>61</v>
      </c>
      <c r="BR228">
        <v>44865</v>
      </c>
      <c r="BS228">
        <v>2.2602739726027399</v>
      </c>
      <c r="BT228">
        <v>44865</v>
      </c>
      <c r="BU228" t="s">
        <v>11</v>
      </c>
      <c r="BV228">
        <v>435578.1</v>
      </c>
      <c r="BW228">
        <v>10341.51</v>
      </c>
      <c r="BX228">
        <v>2.3742033862584003E-2</v>
      </c>
      <c r="BY228" t="s">
        <v>2332</v>
      </c>
      <c r="BZ228" t="b">
        <v>0</v>
      </c>
      <c r="CA228" t="b">
        <v>0</v>
      </c>
      <c r="CB228" t="b">
        <v>0</v>
      </c>
      <c r="CC228" t="b">
        <v>0</v>
      </c>
      <c r="CD228" t="b">
        <v>0</v>
      </c>
      <c r="CE228" t="b">
        <v>0</v>
      </c>
      <c r="CF228" t="b">
        <v>0</v>
      </c>
      <c r="CG228" t="b">
        <v>0</v>
      </c>
      <c r="CH228" t="b">
        <v>0</v>
      </c>
      <c r="CI228" t="b">
        <v>0</v>
      </c>
      <c r="CJ228" t="b">
        <v>0</v>
      </c>
      <c r="CK228" t="b">
        <v>0</v>
      </c>
      <c r="CL228" t="b">
        <v>0</v>
      </c>
      <c r="CM228" t="b">
        <v>0</v>
      </c>
      <c r="CN228" t="b">
        <v>0</v>
      </c>
      <c r="CO228" t="b">
        <v>0</v>
      </c>
      <c r="CP228" t="b">
        <v>0</v>
      </c>
      <c r="CQ228" t="b">
        <v>0</v>
      </c>
      <c r="CR228" t="b">
        <v>0</v>
      </c>
    </row>
    <row r="229" spans="1:96" x14ac:dyDescent="0.25">
      <c r="A229">
        <v>352</v>
      </c>
      <c r="B229" t="s">
        <v>2147</v>
      </c>
      <c r="C229" t="s">
        <v>2149</v>
      </c>
      <c r="D229" t="s">
        <v>214</v>
      </c>
      <c r="E229" t="s">
        <v>57</v>
      </c>
      <c r="F229" t="s">
        <v>2148</v>
      </c>
      <c r="G229">
        <v>43623</v>
      </c>
      <c r="H229">
        <v>2</v>
      </c>
      <c r="I229" t="s">
        <v>122</v>
      </c>
      <c r="J229" t="s">
        <v>123</v>
      </c>
      <c r="K229">
        <v>10</v>
      </c>
      <c r="L229">
        <v>1400</v>
      </c>
      <c r="M229" t="s">
        <v>410</v>
      </c>
      <c r="N229" t="s">
        <v>1988</v>
      </c>
      <c r="O229">
        <v>3</v>
      </c>
      <c r="P229">
        <v>3</v>
      </c>
      <c r="Q229">
        <v>1</v>
      </c>
      <c r="V229">
        <v>1298000</v>
      </c>
      <c r="W229">
        <v>1102683</v>
      </c>
      <c r="X229">
        <v>108</v>
      </c>
      <c r="Y229">
        <v>15</v>
      </c>
      <c r="Z229">
        <v>114822</v>
      </c>
      <c r="AA229">
        <v>0.86111111111111116</v>
      </c>
      <c r="AB229">
        <v>4</v>
      </c>
      <c r="AC229" t="s">
        <v>3689</v>
      </c>
      <c r="AD229" t="s">
        <v>3690</v>
      </c>
      <c r="AE229">
        <v>0</v>
      </c>
      <c r="AG229">
        <v>43885</v>
      </c>
      <c r="AH229">
        <v>43969</v>
      </c>
      <c r="AI229" t="s">
        <v>3691</v>
      </c>
      <c r="AL229" t="s">
        <v>3975</v>
      </c>
      <c r="AM229">
        <v>43971</v>
      </c>
      <c r="AN229" t="s">
        <v>10</v>
      </c>
      <c r="AO229" t="s">
        <v>2150</v>
      </c>
      <c r="AP229" t="s">
        <v>626</v>
      </c>
      <c r="AQ229" t="s">
        <v>1295</v>
      </c>
      <c r="AR229">
        <v>3</v>
      </c>
      <c r="AS229" t="s">
        <v>3976</v>
      </c>
      <c r="AT229" t="s">
        <v>2281</v>
      </c>
      <c r="AU229" t="s">
        <v>3692</v>
      </c>
      <c r="AV229">
        <v>4</v>
      </c>
      <c r="AZ229" t="s">
        <v>2294</v>
      </c>
      <c r="BC229" t="s">
        <v>11</v>
      </c>
      <c r="BE229" t="s">
        <v>60</v>
      </c>
      <c r="BH229" t="s">
        <v>60</v>
      </c>
      <c r="BK229" t="s">
        <v>10</v>
      </c>
      <c r="BL229">
        <v>180</v>
      </c>
      <c r="BM229">
        <v>180</v>
      </c>
      <c r="BN229" t="s">
        <v>60</v>
      </c>
      <c r="BP229">
        <v>30</v>
      </c>
      <c r="BQ229" t="s">
        <v>61</v>
      </c>
      <c r="BR229">
        <v>46203</v>
      </c>
      <c r="BS229">
        <v>5.9260273972602739</v>
      </c>
      <c r="BT229">
        <v>46203</v>
      </c>
      <c r="BU229" t="s">
        <v>11</v>
      </c>
      <c r="BV229">
        <v>522288.79</v>
      </c>
      <c r="BW229">
        <v>27123.599999999999</v>
      </c>
      <c r="BX229">
        <v>5.1932188703494864E-2</v>
      </c>
      <c r="BY229" t="s">
        <v>2286</v>
      </c>
      <c r="BZ229" t="b">
        <v>1</v>
      </c>
      <c r="CA229" t="b">
        <v>1</v>
      </c>
      <c r="CB229" t="b">
        <v>0</v>
      </c>
      <c r="CC229" t="b">
        <v>0</v>
      </c>
      <c r="CD229" t="b">
        <v>0</v>
      </c>
      <c r="CE229" t="b">
        <v>0</v>
      </c>
      <c r="CF229" t="b">
        <v>0</v>
      </c>
      <c r="CG229" t="b">
        <v>1</v>
      </c>
      <c r="CH229" t="b">
        <v>0</v>
      </c>
      <c r="CI229" t="b">
        <v>1</v>
      </c>
      <c r="CJ229" t="b">
        <v>0</v>
      </c>
      <c r="CK229" t="b">
        <v>0</v>
      </c>
      <c r="CL229" t="b">
        <v>0</v>
      </c>
      <c r="CM229" t="b">
        <v>0</v>
      </c>
      <c r="CN229" t="b">
        <v>0</v>
      </c>
      <c r="CO229" t="b">
        <v>0</v>
      </c>
      <c r="CP229" t="b">
        <v>0</v>
      </c>
      <c r="CQ229" t="b">
        <v>0</v>
      </c>
      <c r="CR229" t="b">
        <v>0</v>
      </c>
    </row>
    <row r="230" spans="1:96" x14ac:dyDescent="0.25">
      <c r="A230">
        <v>354</v>
      </c>
      <c r="B230" t="s">
        <v>2057</v>
      </c>
      <c r="C230" t="s">
        <v>248</v>
      </c>
      <c r="D230" t="s">
        <v>249</v>
      </c>
      <c r="E230" t="s">
        <v>72</v>
      </c>
      <c r="F230" t="s">
        <v>2058</v>
      </c>
      <c r="G230">
        <v>29229</v>
      </c>
      <c r="H230">
        <v>2</v>
      </c>
      <c r="I230" t="s">
        <v>122</v>
      </c>
      <c r="J230" t="s">
        <v>250</v>
      </c>
      <c r="K230">
        <v>6</v>
      </c>
      <c r="L230">
        <v>1422</v>
      </c>
      <c r="M230" t="s">
        <v>3015</v>
      </c>
      <c r="N230" t="s">
        <v>1988</v>
      </c>
      <c r="O230">
        <v>3</v>
      </c>
      <c r="P230">
        <v>1</v>
      </c>
      <c r="Q230">
        <v>0.75</v>
      </c>
      <c r="V230">
        <v>288021</v>
      </c>
      <c r="W230" t="s">
        <v>61</v>
      </c>
      <c r="X230" t="s">
        <v>3016</v>
      </c>
      <c r="Y230">
        <v>44</v>
      </c>
      <c r="Z230" t="s">
        <v>61</v>
      </c>
      <c r="AA230" t="e">
        <v>#VALUE!</v>
      </c>
      <c r="AB230">
        <v>11</v>
      </c>
      <c r="AC230" t="s">
        <v>3017</v>
      </c>
      <c r="AD230" t="s">
        <v>61</v>
      </c>
      <c r="AE230">
        <v>1</v>
      </c>
      <c r="AF230" t="s">
        <v>3018</v>
      </c>
      <c r="AG230" t="s">
        <v>60</v>
      </c>
      <c r="AI230" t="s">
        <v>3019</v>
      </c>
      <c r="AL230" t="s">
        <v>2303</v>
      </c>
      <c r="AN230" t="s">
        <v>10</v>
      </c>
      <c r="AO230" t="s">
        <v>2059</v>
      </c>
      <c r="AP230" t="s">
        <v>2060</v>
      </c>
      <c r="AQ230">
        <v>0</v>
      </c>
      <c r="AR230" t="s">
        <v>2213</v>
      </c>
      <c r="AS230" t="s">
        <v>3020</v>
      </c>
      <c r="AT230" t="s">
        <v>2061</v>
      </c>
      <c r="AU230" t="s">
        <v>3021</v>
      </c>
      <c r="AV230">
        <v>10</v>
      </c>
      <c r="AW230" t="s">
        <v>2293</v>
      </c>
      <c r="AX230" t="s">
        <v>2301</v>
      </c>
      <c r="AZ230" t="s">
        <v>4</v>
      </c>
      <c r="BC230" t="s">
        <v>10</v>
      </c>
      <c r="BD230">
        <v>180</v>
      </c>
      <c r="BE230" t="s">
        <v>60</v>
      </c>
      <c r="BH230" t="s">
        <v>60</v>
      </c>
      <c r="BK230" t="s">
        <v>10</v>
      </c>
      <c r="BL230">
        <v>180</v>
      </c>
      <c r="BN230" t="s">
        <v>60</v>
      </c>
      <c r="BP230">
        <v>30</v>
      </c>
      <c r="BQ230" t="s">
        <v>61</v>
      </c>
      <c r="BR230">
        <v>45900</v>
      </c>
      <c r="BS230">
        <v>5.095890410958904</v>
      </c>
      <c r="BT230">
        <v>45900</v>
      </c>
      <c r="BU230" t="s">
        <v>11</v>
      </c>
      <c r="BV230">
        <v>492020.6</v>
      </c>
      <c r="BW230">
        <v>47043.45</v>
      </c>
      <c r="BX230">
        <v>9.5612764993986021E-2</v>
      </c>
      <c r="BY230" t="s">
        <v>2332</v>
      </c>
      <c r="BZ230" t="b">
        <v>0</v>
      </c>
      <c r="CA230" t="b">
        <v>1</v>
      </c>
      <c r="CB230" t="b">
        <v>0</v>
      </c>
      <c r="CC230" t="b">
        <v>0</v>
      </c>
      <c r="CD230" t="b">
        <v>0</v>
      </c>
      <c r="CE230" t="b">
        <v>0</v>
      </c>
      <c r="CF230" t="b">
        <v>0</v>
      </c>
      <c r="CG230" t="b">
        <v>0</v>
      </c>
      <c r="CH230" t="b">
        <v>0</v>
      </c>
      <c r="CI230" t="b">
        <v>0</v>
      </c>
      <c r="CJ230" t="b">
        <v>1</v>
      </c>
      <c r="CK230" t="b">
        <v>0</v>
      </c>
      <c r="CL230" t="b">
        <v>0</v>
      </c>
      <c r="CM230" t="b">
        <v>0</v>
      </c>
      <c r="CN230" t="b">
        <v>0</v>
      </c>
      <c r="CO230" t="b">
        <v>0</v>
      </c>
      <c r="CP230" t="b">
        <v>0</v>
      </c>
      <c r="CQ230" t="b">
        <v>0</v>
      </c>
      <c r="CR230" t="b">
        <v>0</v>
      </c>
    </row>
    <row r="231" spans="1:96" x14ac:dyDescent="0.25">
      <c r="A231">
        <v>355</v>
      </c>
      <c r="B231" t="s">
        <v>1937</v>
      </c>
      <c r="C231" t="s">
        <v>1939</v>
      </c>
      <c r="D231" t="s">
        <v>83</v>
      </c>
      <c r="E231" t="s">
        <v>164</v>
      </c>
      <c r="F231" t="s">
        <v>1938</v>
      </c>
      <c r="G231">
        <v>1527</v>
      </c>
      <c r="H231">
        <v>1</v>
      </c>
      <c r="I231" t="s">
        <v>4027</v>
      </c>
      <c r="J231" t="s">
        <v>84</v>
      </c>
      <c r="K231">
        <v>1</v>
      </c>
      <c r="L231">
        <v>1955</v>
      </c>
      <c r="M231" t="s">
        <v>107</v>
      </c>
      <c r="N231" t="s">
        <v>2311</v>
      </c>
      <c r="O231">
        <v>0</v>
      </c>
      <c r="P231">
        <v>0</v>
      </c>
      <c r="Q231" t="s">
        <v>60</v>
      </c>
      <c r="V231">
        <v>788000</v>
      </c>
      <c r="W231" t="s">
        <v>61</v>
      </c>
      <c r="X231">
        <v>56</v>
      </c>
      <c r="Y231">
        <v>3</v>
      </c>
      <c r="Z231" t="s">
        <v>61</v>
      </c>
      <c r="AA231">
        <v>0.9464285714285714</v>
      </c>
      <c r="AB231">
        <v>7</v>
      </c>
      <c r="AC231" t="s">
        <v>3774</v>
      </c>
      <c r="AD231" t="s">
        <v>61</v>
      </c>
      <c r="AE231">
        <v>0</v>
      </c>
      <c r="AG231">
        <v>43882</v>
      </c>
      <c r="AI231" t="s">
        <v>2289</v>
      </c>
      <c r="AL231" t="s">
        <v>2303</v>
      </c>
      <c r="AN231" t="s">
        <v>10</v>
      </c>
      <c r="AO231" t="s">
        <v>1940</v>
      </c>
      <c r="AP231" t="s">
        <v>1941</v>
      </c>
      <c r="AQ231">
        <v>0</v>
      </c>
      <c r="AV231">
        <v>7</v>
      </c>
      <c r="BE231" t="s">
        <v>60</v>
      </c>
      <c r="BH231" t="s">
        <v>60</v>
      </c>
      <c r="BN231" t="s">
        <v>60</v>
      </c>
      <c r="BQ231" t="s">
        <v>61</v>
      </c>
      <c r="BR231">
        <v>45535</v>
      </c>
      <c r="BS231">
        <v>4.095890410958904</v>
      </c>
      <c r="BT231">
        <v>45535</v>
      </c>
      <c r="BU231" t="s">
        <v>11</v>
      </c>
      <c r="BV231">
        <v>885747.26</v>
      </c>
      <c r="BW231">
        <v>132868.04999999999</v>
      </c>
      <c r="BX231">
        <v>0.15000672991074224</v>
      </c>
      <c r="BY231" t="s">
        <v>2332</v>
      </c>
      <c r="BZ231" t="b">
        <v>0</v>
      </c>
      <c r="CA231" t="b">
        <v>0</v>
      </c>
      <c r="CB231" t="b">
        <v>0</v>
      </c>
      <c r="CC231" t="b">
        <v>0</v>
      </c>
      <c r="CD231" t="b">
        <v>1</v>
      </c>
      <c r="CE231" t="b">
        <v>0</v>
      </c>
      <c r="CF231" t="b">
        <v>1</v>
      </c>
      <c r="CG231" t="b">
        <v>0</v>
      </c>
      <c r="CH231" t="b">
        <v>0</v>
      </c>
      <c r="CI231" t="b">
        <v>0</v>
      </c>
      <c r="CJ231" t="b">
        <v>0</v>
      </c>
      <c r="CK231" t="b">
        <v>0</v>
      </c>
      <c r="CL231" t="b">
        <v>0</v>
      </c>
      <c r="CM231" t="b">
        <v>0</v>
      </c>
      <c r="CN231" t="b">
        <v>0</v>
      </c>
      <c r="CO231" t="b">
        <v>0</v>
      </c>
      <c r="CP231" t="b">
        <v>0</v>
      </c>
      <c r="CQ231" t="b">
        <v>0</v>
      </c>
      <c r="CR231" t="b">
        <v>1</v>
      </c>
    </row>
    <row r="232" spans="1:96" x14ac:dyDescent="0.25">
      <c r="A232">
        <v>358</v>
      </c>
      <c r="B232" t="s">
        <v>1562</v>
      </c>
      <c r="C232" t="s">
        <v>1564</v>
      </c>
      <c r="D232" t="s">
        <v>105</v>
      </c>
      <c r="E232" t="s">
        <v>57</v>
      </c>
      <c r="F232" t="s">
        <v>1563</v>
      </c>
      <c r="G232">
        <v>4106</v>
      </c>
      <c r="H232">
        <v>1</v>
      </c>
      <c r="I232" t="s">
        <v>4027</v>
      </c>
      <c r="J232" t="s">
        <v>106</v>
      </c>
      <c r="K232">
        <v>4</v>
      </c>
      <c r="L232">
        <v>1377</v>
      </c>
      <c r="M232" t="s">
        <v>124</v>
      </c>
      <c r="N232" t="s">
        <v>1988</v>
      </c>
      <c r="O232">
        <v>2</v>
      </c>
      <c r="P232">
        <v>2</v>
      </c>
      <c r="Q232">
        <v>0.75</v>
      </c>
      <c r="V232">
        <v>1009044</v>
      </c>
      <c r="W232">
        <v>1006642</v>
      </c>
      <c r="X232">
        <v>100</v>
      </c>
      <c r="Y232">
        <v>7</v>
      </c>
      <c r="Z232">
        <v>133625</v>
      </c>
      <c r="AA232">
        <v>0.93</v>
      </c>
      <c r="AB232">
        <v>5</v>
      </c>
      <c r="AC232" t="s">
        <v>2854</v>
      </c>
      <c r="AD232" t="s">
        <v>2855</v>
      </c>
      <c r="AE232">
        <v>1</v>
      </c>
      <c r="AF232" t="s">
        <v>2856</v>
      </c>
      <c r="AG232">
        <v>43882</v>
      </c>
      <c r="AI232" t="s">
        <v>2857</v>
      </c>
      <c r="AL232" t="s">
        <v>2303</v>
      </c>
      <c r="AN232" t="s">
        <v>10</v>
      </c>
      <c r="AO232" t="s">
        <v>2858</v>
      </c>
      <c r="AP232" t="s">
        <v>2859</v>
      </c>
      <c r="AQ232">
        <v>1.26</v>
      </c>
      <c r="AR232">
        <v>3</v>
      </c>
      <c r="AS232" t="s">
        <v>2860</v>
      </c>
      <c r="AT232" t="s">
        <v>2861</v>
      </c>
      <c r="AU232" t="s">
        <v>2862</v>
      </c>
      <c r="AV232">
        <v>4</v>
      </c>
      <c r="AZ232" t="s">
        <v>2362</v>
      </c>
      <c r="BC232" t="s">
        <v>10</v>
      </c>
      <c r="BD232">
        <v>180</v>
      </c>
      <c r="BE232" t="s">
        <v>60</v>
      </c>
      <c r="BH232" t="s">
        <v>60</v>
      </c>
      <c r="BK232" t="s">
        <v>10</v>
      </c>
      <c r="BM232">
        <v>60</v>
      </c>
      <c r="BN232" t="s">
        <v>60</v>
      </c>
      <c r="BP232">
        <v>30</v>
      </c>
      <c r="BQ232" t="s">
        <v>61</v>
      </c>
      <c r="BR232">
        <v>46812</v>
      </c>
      <c r="BS232">
        <v>2.4246575342465753</v>
      </c>
      <c r="BT232">
        <v>44925</v>
      </c>
      <c r="BU232" t="s">
        <v>10</v>
      </c>
      <c r="BV232">
        <v>592824.49</v>
      </c>
      <c r="BW232">
        <v>44592.47</v>
      </c>
      <c r="BX232">
        <v>7.5220357377611041E-2</v>
      </c>
      <c r="BY232" t="s">
        <v>2332</v>
      </c>
      <c r="BZ232" t="b">
        <v>1</v>
      </c>
      <c r="CA232" t="b">
        <v>1</v>
      </c>
      <c r="CB232" t="b">
        <v>0</v>
      </c>
      <c r="CC232" t="b">
        <v>1</v>
      </c>
      <c r="CD232" t="b">
        <v>0</v>
      </c>
      <c r="CE232" t="b">
        <v>0</v>
      </c>
      <c r="CF232" t="b">
        <v>0</v>
      </c>
      <c r="CG232" t="b">
        <v>0</v>
      </c>
      <c r="CH232" t="b">
        <v>0</v>
      </c>
      <c r="CI232" t="b">
        <v>0</v>
      </c>
      <c r="CJ232" t="b">
        <v>0</v>
      </c>
      <c r="CK232" t="b">
        <v>0</v>
      </c>
      <c r="CL232" t="b">
        <v>0</v>
      </c>
      <c r="CM232" t="b">
        <v>1</v>
      </c>
      <c r="CN232" t="b">
        <v>0</v>
      </c>
      <c r="CO232" t="b">
        <v>0</v>
      </c>
      <c r="CP232" t="b">
        <v>0</v>
      </c>
      <c r="CQ232" t="b">
        <v>0</v>
      </c>
      <c r="CR232" t="b">
        <v>0</v>
      </c>
    </row>
    <row r="233" spans="1:96" x14ac:dyDescent="0.25">
      <c r="A233">
        <v>360</v>
      </c>
      <c r="B233" t="s">
        <v>1684</v>
      </c>
      <c r="C233" t="s">
        <v>1686</v>
      </c>
      <c r="D233" t="s">
        <v>828</v>
      </c>
      <c r="E233" t="s">
        <v>72</v>
      </c>
      <c r="F233" t="s">
        <v>1685</v>
      </c>
      <c r="G233">
        <v>80538</v>
      </c>
      <c r="H233">
        <v>2</v>
      </c>
      <c r="I233" t="s">
        <v>122</v>
      </c>
      <c r="J233" t="s">
        <v>313</v>
      </c>
      <c r="K233">
        <v>14</v>
      </c>
      <c r="L233">
        <v>1885</v>
      </c>
      <c r="M233" t="s">
        <v>158</v>
      </c>
      <c r="N233" t="s">
        <v>1988</v>
      </c>
      <c r="O233">
        <v>2</v>
      </c>
      <c r="P233">
        <v>0</v>
      </c>
      <c r="Q233" t="s">
        <v>60</v>
      </c>
      <c r="V233" t="s">
        <v>61</v>
      </c>
      <c r="W233" t="s">
        <v>61</v>
      </c>
      <c r="X233">
        <v>62</v>
      </c>
      <c r="Y233">
        <v>20</v>
      </c>
      <c r="Z233" t="s">
        <v>61</v>
      </c>
      <c r="AA233">
        <v>0.67741935483870963</v>
      </c>
      <c r="AB233">
        <v>5</v>
      </c>
      <c r="AC233" t="s">
        <v>2287</v>
      </c>
      <c r="AD233" t="s">
        <v>2288</v>
      </c>
      <c r="AE233">
        <v>1</v>
      </c>
      <c r="AF233" t="s">
        <v>4076</v>
      </c>
      <c r="AG233">
        <v>43871</v>
      </c>
      <c r="AH233">
        <v>43997</v>
      </c>
      <c r="AI233" t="s">
        <v>2289</v>
      </c>
      <c r="AJ233">
        <v>43973</v>
      </c>
      <c r="AK233" t="s">
        <v>3954</v>
      </c>
      <c r="AL233" t="s">
        <v>4077</v>
      </c>
      <c r="AM233">
        <v>44006</v>
      </c>
      <c r="AN233" t="s">
        <v>10</v>
      </c>
      <c r="AO233" t="s">
        <v>1687</v>
      </c>
      <c r="AP233" t="s">
        <v>319</v>
      </c>
      <c r="AQ233" t="s">
        <v>1200</v>
      </c>
      <c r="AR233" t="s">
        <v>3919</v>
      </c>
      <c r="AS233" t="s">
        <v>2290</v>
      </c>
      <c r="AT233" t="s">
        <v>2291</v>
      </c>
      <c r="AU233" t="s">
        <v>2292</v>
      </c>
      <c r="AV233">
        <v>4</v>
      </c>
      <c r="AW233" t="s">
        <v>2293</v>
      </c>
      <c r="AX233" t="s">
        <v>2284</v>
      </c>
      <c r="BB233" t="s">
        <v>2295</v>
      </c>
      <c r="BC233" t="s">
        <v>10</v>
      </c>
      <c r="BD233">
        <v>180</v>
      </c>
      <c r="BE233" t="s">
        <v>60</v>
      </c>
      <c r="BF233" t="s">
        <v>10</v>
      </c>
      <c r="BG233">
        <v>0</v>
      </c>
      <c r="BH233" t="e">
        <v>#VALUE!</v>
      </c>
      <c r="BK233" t="s">
        <v>10</v>
      </c>
      <c r="BL233">
        <v>360</v>
      </c>
      <c r="BM233">
        <v>90</v>
      </c>
      <c r="BN233" t="s">
        <v>60</v>
      </c>
      <c r="BP233">
        <v>90</v>
      </c>
      <c r="BQ233" t="s">
        <v>61</v>
      </c>
      <c r="BR233">
        <v>44957</v>
      </c>
      <c r="BS233">
        <v>2.5123287671232877</v>
      </c>
      <c r="BT233">
        <v>44957</v>
      </c>
      <c r="BU233" t="s">
        <v>11</v>
      </c>
      <c r="BV233">
        <v>487832.04</v>
      </c>
      <c r="BW233">
        <v>-10457.030000000001</v>
      </c>
      <c r="BX233">
        <v>-2.1435717916354985E-2</v>
      </c>
      <c r="BY233" t="s">
        <v>2286</v>
      </c>
      <c r="BZ233" t="b">
        <v>0</v>
      </c>
      <c r="CA233" t="b">
        <v>0</v>
      </c>
      <c r="CB233" t="b">
        <v>0</v>
      </c>
      <c r="CC233" t="b">
        <v>0</v>
      </c>
      <c r="CD233" t="b">
        <v>0</v>
      </c>
      <c r="CE233" t="b">
        <v>0</v>
      </c>
      <c r="CF233" t="b">
        <v>0</v>
      </c>
      <c r="CG233" t="b">
        <v>0</v>
      </c>
      <c r="CH233" t="b">
        <v>0</v>
      </c>
      <c r="CI233" t="b">
        <v>0</v>
      </c>
      <c r="CJ233" t="b">
        <v>0</v>
      </c>
      <c r="CK233" t="b">
        <v>0</v>
      </c>
      <c r="CL233" t="b">
        <v>0</v>
      </c>
      <c r="CM233" t="b">
        <v>0</v>
      </c>
      <c r="CN233" t="b">
        <v>0</v>
      </c>
      <c r="CO233" t="b">
        <v>0</v>
      </c>
      <c r="CP233" t="b">
        <v>0</v>
      </c>
      <c r="CQ233" t="b">
        <v>0</v>
      </c>
      <c r="CR233" t="b">
        <v>0</v>
      </c>
    </row>
    <row r="234" spans="1:96" x14ac:dyDescent="0.25">
      <c r="A234">
        <v>363</v>
      </c>
      <c r="B234" t="s">
        <v>1385</v>
      </c>
      <c r="C234" t="s">
        <v>1387</v>
      </c>
      <c r="D234" t="s">
        <v>271</v>
      </c>
      <c r="E234" t="s">
        <v>164</v>
      </c>
      <c r="F234" t="s">
        <v>1386</v>
      </c>
      <c r="G234">
        <v>60517</v>
      </c>
      <c r="H234">
        <v>2</v>
      </c>
      <c r="I234" t="s">
        <v>122</v>
      </c>
      <c r="J234" t="s">
        <v>272</v>
      </c>
      <c r="K234">
        <v>12</v>
      </c>
      <c r="L234">
        <v>2200</v>
      </c>
      <c r="M234" t="s">
        <v>1384</v>
      </c>
      <c r="N234" t="s">
        <v>2306</v>
      </c>
      <c r="O234">
        <v>2</v>
      </c>
      <c r="P234">
        <v>3</v>
      </c>
      <c r="Q234">
        <v>0.91666666666666652</v>
      </c>
      <c r="V234">
        <v>144923</v>
      </c>
      <c r="W234" t="s">
        <v>61</v>
      </c>
      <c r="X234" t="s">
        <v>61</v>
      </c>
      <c r="Y234">
        <v>3</v>
      </c>
      <c r="Z234" t="s">
        <v>61</v>
      </c>
      <c r="AA234" t="e">
        <v>#VALUE!</v>
      </c>
      <c r="AC234" t="s">
        <v>61</v>
      </c>
      <c r="AD234" t="s">
        <v>61</v>
      </c>
      <c r="AF234" t="s">
        <v>61</v>
      </c>
      <c r="AG234" t="s">
        <v>60</v>
      </c>
      <c r="AI234" t="s">
        <v>2289</v>
      </c>
      <c r="AL234" t="s">
        <v>2303</v>
      </c>
      <c r="AN234" t="s">
        <v>11</v>
      </c>
      <c r="AO234" t="s">
        <v>92</v>
      </c>
      <c r="AP234" t="s">
        <v>61</v>
      </c>
      <c r="AQ234" t="s">
        <v>61</v>
      </c>
      <c r="AR234" t="s">
        <v>61</v>
      </c>
      <c r="AV234">
        <v>0</v>
      </c>
      <c r="BE234" t="s">
        <v>60</v>
      </c>
      <c r="BH234" t="s">
        <v>60</v>
      </c>
      <c r="BN234" t="s">
        <v>60</v>
      </c>
      <c r="BQ234" t="s">
        <v>61</v>
      </c>
      <c r="BR234">
        <v>44592</v>
      </c>
      <c r="BS234">
        <v>1.5123287671232877</v>
      </c>
      <c r="BT234">
        <v>44592</v>
      </c>
      <c r="BU234" t="s">
        <v>11</v>
      </c>
      <c r="BV234">
        <v>426090.11</v>
      </c>
      <c r="BW234">
        <v>8417.76</v>
      </c>
      <c r="BX234">
        <v>1.9755821133703385E-2</v>
      </c>
      <c r="BY234" t="s">
        <v>2332</v>
      </c>
      <c r="BZ234" t="b">
        <v>0</v>
      </c>
      <c r="CA234" t="b">
        <v>0</v>
      </c>
      <c r="CB234" t="b">
        <v>0</v>
      </c>
      <c r="CC234" t="b">
        <v>0</v>
      </c>
      <c r="CD234" t="b">
        <v>0</v>
      </c>
      <c r="CE234" t="b">
        <v>0</v>
      </c>
      <c r="CF234" t="b">
        <v>0</v>
      </c>
      <c r="CG234" t="b">
        <v>0</v>
      </c>
      <c r="CH234" t="b">
        <v>0</v>
      </c>
      <c r="CI234" t="b">
        <v>0</v>
      </c>
      <c r="CJ234" t="b">
        <v>0</v>
      </c>
      <c r="CK234" t="b">
        <v>0</v>
      </c>
      <c r="CL234" t="b">
        <v>0</v>
      </c>
      <c r="CM234" t="b">
        <v>0</v>
      </c>
      <c r="CN234" t="b">
        <v>0</v>
      </c>
      <c r="CO234" t="b">
        <v>0</v>
      </c>
      <c r="CP234" t="b">
        <v>0</v>
      </c>
      <c r="CQ234" t="b">
        <v>0</v>
      </c>
      <c r="CR234" t="b">
        <v>0</v>
      </c>
    </row>
    <row r="235" spans="1:96" x14ac:dyDescent="0.25">
      <c r="A235">
        <v>362</v>
      </c>
      <c r="B235" t="s">
        <v>575</v>
      </c>
      <c r="C235" t="s">
        <v>577</v>
      </c>
      <c r="D235" t="s">
        <v>230</v>
      </c>
      <c r="E235" t="s">
        <v>57</v>
      </c>
      <c r="F235" t="s">
        <v>576</v>
      </c>
      <c r="G235">
        <v>66604</v>
      </c>
      <c r="H235" t="s">
        <v>2197</v>
      </c>
      <c r="I235" t="s">
        <v>61</v>
      </c>
      <c r="J235" t="s">
        <v>2197</v>
      </c>
      <c r="K235" t="s">
        <v>2197</v>
      </c>
      <c r="L235">
        <v>1571</v>
      </c>
      <c r="M235" t="s">
        <v>219</v>
      </c>
      <c r="N235" t="s">
        <v>61</v>
      </c>
      <c r="O235">
        <v>3</v>
      </c>
      <c r="P235">
        <v>2</v>
      </c>
      <c r="Q235">
        <v>0.83333333333333348</v>
      </c>
      <c r="V235">
        <v>996009</v>
      </c>
      <c r="W235">
        <v>876179</v>
      </c>
      <c r="X235">
        <v>60</v>
      </c>
      <c r="Y235">
        <v>30</v>
      </c>
      <c r="Z235">
        <v>115774</v>
      </c>
      <c r="AA235">
        <v>0.5</v>
      </c>
      <c r="AB235">
        <v>4</v>
      </c>
      <c r="AC235" t="s">
        <v>2947</v>
      </c>
      <c r="AD235" t="s">
        <v>2948</v>
      </c>
      <c r="AE235">
        <v>1</v>
      </c>
      <c r="AF235">
        <v>1</v>
      </c>
      <c r="AG235" t="s">
        <v>2213</v>
      </c>
      <c r="AI235" t="s">
        <v>2949</v>
      </c>
      <c r="AL235" t="s">
        <v>2950</v>
      </c>
      <c r="AN235" t="s">
        <v>10</v>
      </c>
      <c r="AO235" t="s">
        <v>578</v>
      </c>
      <c r="AP235" t="s">
        <v>428</v>
      </c>
      <c r="AQ235" t="s">
        <v>352</v>
      </c>
      <c r="AR235" t="s">
        <v>61</v>
      </c>
      <c r="AS235" t="s">
        <v>579</v>
      </c>
      <c r="AT235" t="s">
        <v>580</v>
      </c>
      <c r="AU235" t="s">
        <v>581</v>
      </c>
      <c r="AV235">
        <v>3</v>
      </c>
      <c r="AW235" t="s">
        <v>2283</v>
      </c>
      <c r="AX235" t="s">
        <v>2343</v>
      </c>
      <c r="BC235" t="s">
        <v>10</v>
      </c>
      <c r="BE235" t="s">
        <v>60</v>
      </c>
      <c r="BH235" t="s">
        <v>60</v>
      </c>
      <c r="BK235" t="s">
        <v>10</v>
      </c>
      <c r="BN235" t="s">
        <v>60</v>
      </c>
      <c r="BQ235" t="s">
        <v>61</v>
      </c>
      <c r="BR235">
        <v>43861</v>
      </c>
      <c r="BS235">
        <v>-0.49041095890410957</v>
      </c>
      <c r="BT235">
        <v>43861</v>
      </c>
      <c r="BU235" t="s">
        <v>11</v>
      </c>
      <c r="BV235" t="s">
        <v>60</v>
      </c>
      <c r="BW235" t="s">
        <v>60</v>
      </c>
      <c r="BX235" t="e">
        <v>#VALUE!</v>
      </c>
      <c r="BY235" t="s">
        <v>2197</v>
      </c>
      <c r="BZ235" t="b">
        <v>0</v>
      </c>
      <c r="CA235" t="b">
        <v>1</v>
      </c>
      <c r="CB235" t="b">
        <v>0</v>
      </c>
      <c r="CC235" t="b">
        <v>1</v>
      </c>
      <c r="CD235" t="b">
        <v>0</v>
      </c>
      <c r="CE235" t="b">
        <v>0</v>
      </c>
      <c r="CF235" t="b">
        <v>0</v>
      </c>
      <c r="CG235" t="b">
        <v>1</v>
      </c>
      <c r="CH235" t="b">
        <v>0</v>
      </c>
      <c r="CI235" t="b">
        <v>0</v>
      </c>
      <c r="CJ235" t="b">
        <v>0</v>
      </c>
      <c r="CK235" t="b">
        <v>0</v>
      </c>
      <c r="CL235" t="b">
        <v>1</v>
      </c>
      <c r="CM235" t="b">
        <v>0</v>
      </c>
      <c r="CN235" t="b">
        <v>0</v>
      </c>
      <c r="CO235" t="b">
        <v>0</v>
      </c>
      <c r="CP235" t="b">
        <v>0</v>
      </c>
      <c r="CQ235" t="b">
        <v>0</v>
      </c>
      <c r="CR235" t="b">
        <v>0</v>
      </c>
    </row>
    <row r="236" spans="1:96" x14ac:dyDescent="0.25">
      <c r="A236">
        <v>365</v>
      </c>
      <c r="B236" t="s">
        <v>725</v>
      </c>
      <c r="C236" t="s">
        <v>726</v>
      </c>
      <c r="D236" t="s">
        <v>131</v>
      </c>
      <c r="E236" t="s">
        <v>164</v>
      </c>
      <c r="F236" t="s">
        <v>3488</v>
      </c>
      <c r="G236">
        <v>32828</v>
      </c>
      <c r="H236">
        <v>2</v>
      </c>
      <c r="I236" t="s">
        <v>122</v>
      </c>
      <c r="J236" t="s">
        <v>157</v>
      </c>
      <c r="K236">
        <v>5</v>
      </c>
      <c r="L236">
        <v>1600</v>
      </c>
      <c r="M236" t="s">
        <v>219</v>
      </c>
      <c r="N236" t="s">
        <v>1988</v>
      </c>
      <c r="O236">
        <v>3</v>
      </c>
      <c r="P236">
        <v>3</v>
      </c>
      <c r="Q236">
        <v>1</v>
      </c>
      <c r="V236">
        <v>965482</v>
      </c>
      <c r="W236">
        <v>311503</v>
      </c>
      <c r="X236">
        <v>103</v>
      </c>
      <c r="Y236">
        <v>13</v>
      </c>
      <c r="Z236">
        <v>22632</v>
      </c>
      <c r="AA236">
        <v>0.87378640776699024</v>
      </c>
      <c r="AB236">
        <v>4</v>
      </c>
      <c r="AC236" t="s">
        <v>3489</v>
      </c>
      <c r="AD236" t="s">
        <v>61</v>
      </c>
      <c r="AE236">
        <v>0</v>
      </c>
      <c r="AG236">
        <v>43884</v>
      </c>
      <c r="AH236">
        <v>43969</v>
      </c>
      <c r="AI236" t="s">
        <v>3490</v>
      </c>
      <c r="AL236" t="s">
        <v>3491</v>
      </c>
      <c r="AM236">
        <v>43979</v>
      </c>
      <c r="AN236" t="s">
        <v>11</v>
      </c>
      <c r="AO236" t="s">
        <v>727</v>
      </c>
      <c r="AP236" t="s">
        <v>728</v>
      </c>
      <c r="AQ236">
        <v>0</v>
      </c>
      <c r="AR236" t="s">
        <v>2213</v>
      </c>
      <c r="AS236" t="s">
        <v>3977</v>
      </c>
      <c r="AV236">
        <v>4</v>
      </c>
      <c r="BE236" t="s">
        <v>60</v>
      </c>
      <c r="BH236" t="s">
        <v>60</v>
      </c>
      <c r="BN236" t="s">
        <v>60</v>
      </c>
      <c r="BQ236" t="s">
        <v>61</v>
      </c>
      <c r="BR236">
        <v>44227</v>
      </c>
      <c r="BS236">
        <v>0.51232876712328768</v>
      </c>
      <c r="BT236">
        <v>44227</v>
      </c>
      <c r="BU236" t="s">
        <v>11</v>
      </c>
      <c r="BV236">
        <v>467051.32</v>
      </c>
      <c r="BW236">
        <v>11438.66</v>
      </c>
      <c r="BX236">
        <v>2.4491227216743548E-2</v>
      </c>
      <c r="BY236" t="s">
        <v>2286</v>
      </c>
      <c r="BZ236" t="b">
        <v>0</v>
      </c>
      <c r="CA236" t="b">
        <v>0</v>
      </c>
      <c r="CB236" t="b">
        <v>0</v>
      </c>
      <c r="CC236" t="b">
        <v>0</v>
      </c>
      <c r="CD236" t="b">
        <v>0</v>
      </c>
      <c r="CE236" t="b">
        <v>0</v>
      </c>
      <c r="CF236" t="b">
        <v>0</v>
      </c>
      <c r="CG236" t="b">
        <v>0</v>
      </c>
      <c r="CH236" t="b">
        <v>0</v>
      </c>
      <c r="CI236" t="b">
        <v>0</v>
      </c>
      <c r="CJ236" t="b">
        <v>0</v>
      </c>
      <c r="CK236" t="b">
        <v>0</v>
      </c>
      <c r="CL236" t="b">
        <v>0</v>
      </c>
      <c r="CM236" t="b">
        <v>0</v>
      </c>
      <c r="CN236" t="b">
        <v>0</v>
      </c>
      <c r="CO236" t="b">
        <v>0</v>
      </c>
      <c r="CP236" t="b">
        <v>0</v>
      </c>
      <c r="CQ236" t="b">
        <v>0</v>
      </c>
      <c r="CR236" t="b">
        <v>0</v>
      </c>
    </row>
    <row r="237" spans="1:96" x14ac:dyDescent="0.25">
      <c r="A237">
        <v>191</v>
      </c>
      <c r="B237" t="s">
        <v>1251</v>
      </c>
      <c r="C237" t="s">
        <v>1253</v>
      </c>
      <c r="D237" t="s">
        <v>271</v>
      </c>
      <c r="E237" t="s">
        <v>57</v>
      </c>
      <c r="F237" t="s">
        <v>1252</v>
      </c>
      <c r="G237">
        <v>62208</v>
      </c>
      <c r="H237">
        <v>2</v>
      </c>
      <c r="I237" t="s">
        <v>122</v>
      </c>
      <c r="J237" t="s">
        <v>210</v>
      </c>
      <c r="K237">
        <v>9</v>
      </c>
      <c r="L237">
        <v>1956</v>
      </c>
      <c r="M237" t="s">
        <v>231</v>
      </c>
      <c r="N237" t="s">
        <v>1988</v>
      </c>
      <c r="O237">
        <v>2</v>
      </c>
      <c r="P237">
        <v>3</v>
      </c>
      <c r="Q237">
        <v>0.91666666666666652</v>
      </c>
      <c r="V237">
        <v>1077319</v>
      </c>
      <c r="W237">
        <v>1130718</v>
      </c>
      <c r="X237">
        <v>89</v>
      </c>
      <c r="Y237">
        <v>12</v>
      </c>
      <c r="Z237">
        <v>206089</v>
      </c>
      <c r="AA237">
        <v>0.8651685393258427</v>
      </c>
      <c r="AB237">
        <v>4</v>
      </c>
      <c r="AC237" t="s">
        <v>2587</v>
      </c>
      <c r="AD237" t="s">
        <v>2588</v>
      </c>
      <c r="AE237">
        <v>1</v>
      </c>
      <c r="AF237" t="s">
        <v>2567</v>
      </c>
      <c r="AG237">
        <v>43880</v>
      </c>
      <c r="AI237" t="s">
        <v>2589</v>
      </c>
      <c r="AL237" t="s">
        <v>2590</v>
      </c>
      <c r="AN237" t="s">
        <v>10</v>
      </c>
      <c r="AO237" t="s">
        <v>1254</v>
      </c>
      <c r="AP237" t="s">
        <v>514</v>
      </c>
      <c r="AQ237" t="s">
        <v>1255</v>
      </c>
      <c r="AR237">
        <v>2</v>
      </c>
      <c r="AS237" t="s">
        <v>2586</v>
      </c>
      <c r="AT237" t="s">
        <v>2431</v>
      </c>
      <c r="AU237" t="s">
        <v>2432</v>
      </c>
      <c r="AV237">
        <v>3</v>
      </c>
      <c r="AZ237" t="s">
        <v>2362</v>
      </c>
      <c r="BC237" t="s">
        <v>10</v>
      </c>
      <c r="BD237">
        <v>0</v>
      </c>
      <c r="BE237" t="s">
        <v>60</v>
      </c>
      <c r="BH237" t="s">
        <v>60</v>
      </c>
      <c r="BJ237">
        <v>0.06</v>
      </c>
      <c r="BK237" t="s">
        <v>10</v>
      </c>
      <c r="BL237" t="s">
        <v>2433</v>
      </c>
      <c r="BM237">
        <v>60</v>
      </c>
      <c r="BN237" t="s">
        <v>60</v>
      </c>
      <c r="BP237">
        <v>60</v>
      </c>
      <c r="BQ237" t="s">
        <v>61</v>
      </c>
      <c r="BR237">
        <v>44439</v>
      </c>
      <c r="BS237">
        <v>1.0931506849315069</v>
      </c>
      <c r="BT237">
        <v>44439</v>
      </c>
      <c r="BU237" t="s">
        <v>11</v>
      </c>
      <c r="BV237">
        <v>499952.53</v>
      </c>
      <c r="BW237">
        <v>-59325.93</v>
      </c>
      <c r="BX237">
        <v>-0.11866312587717077</v>
      </c>
      <c r="BY237" t="s">
        <v>2332</v>
      </c>
      <c r="BZ237" t="b">
        <v>1</v>
      </c>
      <c r="CA237" t="b">
        <v>1</v>
      </c>
      <c r="CB237" t="b">
        <v>0</v>
      </c>
      <c r="CC237" t="b">
        <v>1</v>
      </c>
      <c r="CD237" t="b">
        <v>0</v>
      </c>
      <c r="CE237" t="b">
        <v>0</v>
      </c>
      <c r="CF237" t="b">
        <v>0</v>
      </c>
      <c r="CG237" t="b">
        <v>1</v>
      </c>
      <c r="CH237" t="b">
        <v>0</v>
      </c>
      <c r="CI237" t="b">
        <v>0</v>
      </c>
      <c r="CJ237" t="b">
        <v>0</v>
      </c>
      <c r="CK237" t="b">
        <v>0</v>
      </c>
      <c r="CL237" t="b">
        <v>0</v>
      </c>
      <c r="CM237" t="b">
        <v>0</v>
      </c>
      <c r="CN237" t="b">
        <v>0</v>
      </c>
      <c r="CO237" t="b">
        <v>0</v>
      </c>
      <c r="CP237" t="b">
        <v>0</v>
      </c>
      <c r="CQ237" t="b">
        <v>0</v>
      </c>
      <c r="CR237" t="b">
        <v>0</v>
      </c>
    </row>
    <row r="238" spans="1:96" x14ac:dyDescent="0.25">
      <c r="A238">
        <v>374</v>
      </c>
      <c r="B238" t="s">
        <v>729</v>
      </c>
      <c r="C238" t="s">
        <v>731</v>
      </c>
      <c r="D238" t="s">
        <v>163</v>
      </c>
      <c r="E238" t="s">
        <v>72</v>
      </c>
      <c r="F238" t="s">
        <v>730</v>
      </c>
      <c r="G238">
        <v>8053</v>
      </c>
      <c r="H238" t="s">
        <v>2197</v>
      </c>
      <c r="I238" t="s">
        <v>61</v>
      </c>
      <c r="J238" t="s">
        <v>2197</v>
      </c>
      <c r="K238" t="s">
        <v>2197</v>
      </c>
      <c r="L238">
        <v>1988</v>
      </c>
      <c r="M238" t="s">
        <v>732</v>
      </c>
      <c r="N238" t="s">
        <v>1988</v>
      </c>
      <c r="O238">
        <v>3</v>
      </c>
      <c r="P238">
        <v>3</v>
      </c>
      <c r="Q238">
        <v>1</v>
      </c>
      <c r="V238">
        <v>87000</v>
      </c>
      <c r="W238" t="s">
        <v>61</v>
      </c>
      <c r="X238">
        <v>19</v>
      </c>
      <c r="Y238">
        <v>1</v>
      </c>
      <c r="Z238" t="s">
        <v>61</v>
      </c>
      <c r="AA238">
        <v>0.94736842105263153</v>
      </c>
      <c r="AB238">
        <v>0</v>
      </c>
      <c r="AC238" t="s">
        <v>3424</v>
      </c>
      <c r="AD238" t="s">
        <v>61</v>
      </c>
      <c r="AE238">
        <v>0</v>
      </c>
      <c r="AG238">
        <v>43894</v>
      </c>
      <c r="AI238" t="s">
        <v>2289</v>
      </c>
      <c r="AL238" t="s">
        <v>2303</v>
      </c>
      <c r="AN238" t="s">
        <v>10</v>
      </c>
      <c r="AO238" t="s">
        <v>733</v>
      </c>
      <c r="AP238" t="s">
        <v>734</v>
      </c>
      <c r="AQ238" t="s">
        <v>61</v>
      </c>
      <c r="AR238" t="s">
        <v>2213</v>
      </c>
      <c r="AS238" t="s">
        <v>3425</v>
      </c>
      <c r="AT238" t="s">
        <v>78</v>
      </c>
      <c r="AU238" t="s">
        <v>3426</v>
      </c>
      <c r="AV238">
        <v>0</v>
      </c>
      <c r="BC238" t="s">
        <v>11</v>
      </c>
      <c r="BE238" t="s">
        <v>60</v>
      </c>
      <c r="BH238" t="s">
        <v>60</v>
      </c>
      <c r="BN238" t="s">
        <v>60</v>
      </c>
      <c r="BQ238" t="s">
        <v>61</v>
      </c>
      <c r="BR238">
        <v>43921</v>
      </c>
      <c r="BS238">
        <v>-0.32602739726027397</v>
      </c>
      <c r="BT238">
        <v>43921</v>
      </c>
      <c r="BU238" t="s">
        <v>11</v>
      </c>
      <c r="BV238" t="s">
        <v>60</v>
      </c>
      <c r="BW238" t="s">
        <v>60</v>
      </c>
      <c r="BX238" t="e">
        <v>#VALUE!</v>
      </c>
      <c r="BY238" t="s">
        <v>2197</v>
      </c>
      <c r="BZ238" t="b">
        <v>0</v>
      </c>
      <c r="CA238" t="b">
        <v>0</v>
      </c>
      <c r="CB238" t="b">
        <v>0</v>
      </c>
      <c r="CC238" t="b">
        <v>0</v>
      </c>
      <c r="CD238" t="b">
        <v>0</v>
      </c>
      <c r="CE238" t="b">
        <v>0</v>
      </c>
      <c r="CF238" t="b">
        <v>0</v>
      </c>
      <c r="CG238" t="b">
        <v>0</v>
      </c>
      <c r="CH238" t="b">
        <v>0</v>
      </c>
      <c r="CI238" t="b">
        <v>0</v>
      </c>
      <c r="CJ238" t="b">
        <v>0</v>
      </c>
      <c r="CK238" t="b">
        <v>0</v>
      </c>
      <c r="CL238" t="b">
        <v>0</v>
      </c>
      <c r="CM238" t="b">
        <v>0</v>
      </c>
      <c r="CN238" t="b">
        <v>0</v>
      </c>
      <c r="CO238" t="b">
        <v>0</v>
      </c>
      <c r="CP238" t="b">
        <v>0</v>
      </c>
      <c r="CQ238" t="b">
        <v>0</v>
      </c>
      <c r="CR238" t="b">
        <v>0</v>
      </c>
    </row>
    <row r="239" spans="1:96" x14ac:dyDescent="0.25">
      <c r="A239">
        <v>367</v>
      </c>
      <c r="B239" t="s">
        <v>1992</v>
      </c>
      <c r="C239" t="s">
        <v>1994</v>
      </c>
      <c r="D239" t="s">
        <v>121</v>
      </c>
      <c r="E239" t="s">
        <v>57</v>
      </c>
      <c r="F239" t="s">
        <v>1993</v>
      </c>
      <c r="G239">
        <v>48326</v>
      </c>
      <c r="H239">
        <v>2</v>
      </c>
      <c r="I239" t="s">
        <v>122</v>
      </c>
      <c r="J239" t="s">
        <v>123</v>
      </c>
      <c r="K239">
        <v>10</v>
      </c>
      <c r="L239">
        <v>1190</v>
      </c>
      <c r="M239" t="s">
        <v>789</v>
      </c>
      <c r="N239" t="s">
        <v>1988</v>
      </c>
      <c r="O239">
        <v>2</v>
      </c>
      <c r="P239">
        <v>0</v>
      </c>
      <c r="Q239" t="s">
        <v>60</v>
      </c>
      <c r="V239">
        <v>1355000</v>
      </c>
      <c r="W239">
        <v>1391404</v>
      </c>
      <c r="X239">
        <v>185</v>
      </c>
      <c r="Y239">
        <v>4</v>
      </c>
      <c r="Z239">
        <v>91579</v>
      </c>
      <c r="AA239">
        <v>0.97837837837837838</v>
      </c>
      <c r="AB239">
        <v>5</v>
      </c>
      <c r="AC239" t="s">
        <v>3492</v>
      </c>
      <c r="AD239" t="s">
        <v>61</v>
      </c>
      <c r="AE239">
        <v>0</v>
      </c>
      <c r="AG239">
        <v>43885</v>
      </c>
      <c r="AI239" t="s">
        <v>3493</v>
      </c>
      <c r="AL239" t="s">
        <v>3494</v>
      </c>
      <c r="AN239" t="s">
        <v>11</v>
      </c>
      <c r="AO239" t="s">
        <v>1995</v>
      </c>
      <c r="AP239" t="s">
        <v>1996</v>
      </c>
      <c r="AQ239">
        <v>0</v>
      </c>
      <c r="AR239" t="s">
        <v>2213</v>
      </c>
      <c r="AS239" t="s">
        <v>1997</v>
      </c>
      <c r="AT239" t="s">
        <v>1998</v>
      </c>
      <c r="AU239" t="s">
        <v>1999</v>
      </c>
      <c r="AV239">
        <v>5</v>
      </c>
      <c r="BE239" t="s">
        <v>60</v>
      </c>
      <c r="BH239" t="s">
        <v>60</v>
      </c>
      <c r="BN239" t="s">
        <v>60</v>
      </c>
      <c r="BQ239" t="s">
        <v>61</v>
      </c>
      <c r="BR239">
        <v>45688</v>
      </c>
      <c r="BS239">
        <v>4.515068493150685</v>
      </c>
      <c r="BT239">
        <v>45688</v>
      </c>
      <c r="BU239" t="s">
        <v>11</v>
      </c>
      <c r="BV239">
        <v>447361.8</v>
      </c>
      <c r="BW239">
        <v>-39971.230000000003</v>
      </c>
      <c r="BX239">
        <v>-8.9348777656026959E-2</v>
      </c>
      <c r="BY239" t="s">
        <v>2332</v>
      </c>
      <c r="BZ239" t="b">
        <v>0</v>
      </c>
      <c r="CA239" t="b">
        <v>0</v>
      </c>
      <c r="CB239" t="b">
        <v>0</v>
      </c>
      <c r="CC239" t="b">
        <v>0</v>
      </c>
      <c r="CD239" t="b">
        <v>0</v>
      </c>
      <c r="CE239" t="b">
        <v>0</v>
      </c>
      <c r="CF239" t="b">
        <v>0</v>
      </c>
      <c r="CG239" t="b">
        <v>0</v>
      </c>
      <c r="CH239" t="b">
        <v>0</v>
      </c>
      <c r="CI239" t="b">
        <v>0</v>
      </c>
      <c r="CJ239" t="b">
        <v>0</v>
      </c>
      <c r="CK239" t="b">
        <v>0</v>
      </c>
      <c r="CL239" t="b">
        <v>1</v>
      </c>
      <c r="CM239" t="b">
        <v>0</v>
      </c>
      <c r="CN239" t="b">
        <v>0</v>
      </c>
      <c r="CO239" t="b">
        <v>1</v>
      </c>
      <c r="CP239" t="b">
        <v>0</v>
      </c>
      <c r="CQ239" t="b">
        <v>0</v>
      </c>
      <c r="CR239" t="b">
        <v>0</v>
      </c>
    </row>
    <row r="240" spans="1:96" x14ac:dyDescent="0.25">
      <c r="A240">
        <v>368</v>
      </c>
      <c r="B240" t="s">
        <v>2032</v>
      </c>
      <c r="C240" t="s">
        <v>2034</v>
      </c>
      <c r="D240" t="s">
        <v>96</v>
      </c>
      <c r="E240" t="s">
        <v>57</v>
      </c>
      <c r="F240" t="s">
        <v>2033</v>
      </c>
      <c r="G240">
        <v>21801</v>
      </c>
      <c r="H240">
        <v>2</v>
      </c>
      <c r="I240" t="s">
        <v>122</v>
      </c>
      <c r="J240" t="s">
        <v>182</v>
      </c>
      <c r="K240">
        <v>3</v>
      </c>
      <c r="L240">
        <v>1200</v>
      </c>
      <c r="M240" t="s">
        <v>124</v>
      </c>
      <c r="N240" t="s">
        <v>2296</v>
      </c>
      <c r="O240">
        <v>2</v>
      </c>
      <c r="P240">
        <v>2</v>
      </c>
      <c r="Q240">
        <v>0.75</v>
      </c>
      <c r="V240">
        <v>856895</v>
      </c>
      <c r="W240">
        <v>892060</v>
      </c>
      <c r="X240">
        <v>79</v>
      </c>
      <c r="Y240">
        <v>20</v>
      </c>
      <c r="Z240">
        <v>173925</v>
      </c>
      <c r="AA240">
        <v>0.74683544303797467</v>
      </c>
      <c r="AB240">
        <v>5</v>
      </c>
      <c r="AC240" t="s">
        <v>2618</v>
      </c>
      <c r="AD240" t="s">
        <v>2619</v>
      </c>
      <c r="AE240">
        <v>2</v>
      </c>
      <c r="AF240" t="s">
        <v>2421</v>
      </c>
      <c r="AG240">
        <v>43875</v>
      </c>
      <c r="AI240" t="s">
        <v>2620</v>
      </c>
      <c r="AJ240">
        <v>44007</v>
      </c>
      <c r="AK240" t="s">
        <v>4033</v>
      </c>
      <c r="AL240" t="s">
        <v>4078</v>
      </c>
      <c r="AM240">
        <v>44035</v>
      </c>
      <c r="AN240" t="s">
        <v>10</v>
      </c>
      <c r="AO240" t="s">
        <v>2035</v>
      </c>
      <c r="AP240" t="s">
        <v>265</v>
      </c>
      <c r="AQ240" t="s">
        <v>127</v>
      </c>
      <c r="AR240">
        <v>2</v>
      </c>
      <c r="AS240" t="s">
        <v>4079</v>
      </c>
      <c r="AT240" t="s">
        <v>2036</v>
      </c>
      <c r="AU240" t="s">
        <v>2037</v>
      </c>
      <c r="AV240">
        <v>3</v>
      </c>
      <c r="AW240" t="s">
        <v>2283</v>
      </c>
      <c r="AX240" t="s">
        <v>2284</v>
      </c>
      <c r="AY240" t="s">
        <v>3</v>
      </c>
      <c r="AZ240" t="s">
        <v>2294</v>
      </c>
      <c r="BC240" t="s">
        <v>10</v>
      </c>
      <c r="BD240">
        <v>360</v>
      </c>
      <c r="BE240" t="s">
        <v>60</v>
      </c>
      <c r="BF240" t="s">
        <v>10</v>
      </c>
      <c r="BG240">
        <v>60</v>
      </c>
      <c r="BH240" t="e">
        <v>#VALUE!</v>
      </c>
      <c r="BK240" t="s">
        <v>10</v>
      </c>
      <c r="BL240">
        <v>360</v>
      </c>
      <c r="BM240">
        <v>60</v>
      </c>
      <c r="BN240" t="s">
        <v>60</v>
      </c>
      <c r="BP240">
        <v>120</v>
      </c>
      <c r="BQ240" t="s">
        <v>61</v>
      </c>
      <c r="BR240">
        <v>45777</v>
      </c>
      <c r="BS240">
        <v>4.7589041095890412</v>
      </c>
      <c r="BT240">
        <v>45777</v>
      </c>
      <c r="BU240" t="s">
        <v>11</v>
      </c>
      <c r="BV240">
        <v>335368.76</v>
      </c>
      <c r="BW240">
        <v>-71541.66</v>
      </c>
      <c r="BX240">
        <v>-0.21332237385497685</v>
      </c>
      <c r="BY240" t="s">
        <v>2332</v>
      </c>
      <c r="BZ240" t="b">
        <v>1</v>
      </c>
      <c r="CA240" t="b">
        <v>0</v>
      </c>
      <c r="CB240" t="b">
        <v>0</v>
      </c>
      <c r="CC240" t="b">
        <v>1</v>
      </c>
      <c r="CD240" t="b">
        <v>0</v>
      </c>
      <c r="CE240" t="b">
        <v>0</v>
      </c>
      <c r="CF240" t="b">
        <v>1</v>
      </c>
      <c r="CG240" t="b">
        <v>0</v>
      </c>
      <c r="CH240" t="b">
        <v>0</v>
      </c>
      <c r="CI240" t="b">
        <v>0</v>
      </c>
      <c r="CJ240" t="b">
        <v>0</v>
      </c>
      <c r="CK240" t="b">
        <v>0</v>
      </c>
      <c r="CL240" t="b">
        <v>0</v>
      </c>
      <c r="CM240" t="b">
        <v>0</v>
      </c>
      <c r="CN240" t="b">
        <v>0</v>
      </c>
      <c r="CO240" t="b">
        <v>0</v>
      </c>
      <c r="CP240" t="b">
        <v>0</v>
      </c>
      <c r="CQ240" t="b">
        <v>0</v>
      </c>
      <c r="CR240" t="b">
        <v>0</v>
      </c>
    </row>
    <row r="241" spans="1:96" x14ac:dyDescent="0.25">
      <c r="A241">
        <v>213</v>
      </c>
      <c r="B241" t="s">
        <v>1538</v>
      </c>
      <c r="C241" t="s">
        <v>1540</v>
      </c>
      <c r="D241" t="s">
        <v>271</v>
      </c>
      <c r="E241" t="s">
        <v>57</v>
      </c>
      <c r="F241" t="s">
        <v>1539</v>
      </c>
      <c r="G241">
        <v>61112</v>
      </c>
      <c r="H241">
        <v>2</v>
      </c>
      <c r="I241" t="s">
        <v>122</v>
      </c>
      <c r="J241" t="s">
        <v>272</v>
      </c>
      <c r="K241">
        <v>12</v>
      </c>
      <c r="L241">
        <v>1503</v>
      </c>
      <c r="M241" t="s">
        <v>231</v>
      </c>
      <c r="N241" t="s">
        <v>1988</v>
      </c>
      <c r="O241">
        <v>3</v>
      </c>
      <c r="P241">
        <v>3</v>
      </c>
      <c r="Q241">
        <v>1</v>
      </c>
      <c r="V241">
        <v>849330</v>
      </c>
      <c r="W241">
        <v>838499</v>
      </c>
      <c r="X241">
        <v>104</v>
      </c>
      <c r="Y241">
        <v>23</v>
      </c>
      <c r="Z241">
        <v>258707</v>
      </c>
      <c r="AA241">
        <v>0.77884615384615385</v>
      </c>
      <c r="AB241">
        <v>4</v>
      </c>
      <c r="AC241" t="s">
        <v>2407</v>
      </c>
      <c r="AD241" t="s">
        <v>2427</v>
      </c>
      <c r="AE241">
        <v>2</v>
      </c>
      <c r="AF241" t="s">
        <v>2428</v>
      </c>
      <c r="AG241">
        <v>43892</v>
      </c>
      <c r="AI241" t="s">
        <v>2429</v>
      </c>
      <c r="AJ241">
        <v>43992</v>
      </c>
      <c r="AK241" t="s">
        <v>4033</v>
      </c>
      <c r="AL241" t="s">
        <v>4080</v>
      </c>
      <c r="AM241">
        <v>44033</v>
      </c>
      <c r="AN241" t="s">
        <v>10</v>
      </c>
      <c r="AO241" t="s">
        <v>1541</v>
      </c>
      <c r="AP241" t="s">
        <v>275</v>
      </c>
      <c r="AQ241">
        <v>3</v>
      </c>
      <c r="AR241">
        <v>3</v>
      </c>
      <c r="AS241" t="s">
        <v>2430</v>
      </c>
      <c r="AT241" t="s">
        <v>2431</v>
      </c>
      <c r="AU241" t="s">
        <v>2432</v>
      </c>
      <c r="AV241">
        <v>2</v>
      </c>
      <c r="AW241" t="s">
        <v>2293</v>
      </c>
      <c r="AX241" t="s">
        <v>2284</v>
      </c>
      <c r="AY241" t="s">
        <v>4</v>
      </c>
      <c r="AZ241" t="s">
        <v>2362</v>
      </c>
      <c r="BC241" t="s">
        <v>10</v>
      </c>
      <c r="BD241">
        <v>0</v>
      </c>
      <c r="BE241" t="s">
        <v>60</v>
      </c>
      <c r="BH241" t="s">
        <v>60</v>
      </c>
      <c r="BJ241">
        <v>0.06</v>
      </c>
      <c r="BK241" t="s">
        <v>10</v>
      </c>
      <c r="BL241" t="s">
        <v>2433</v>
      </c>
      <c r="BM241">
        <v>60</v>
      </c>
      <c r="BN241" t="s">
        <v>60</v>
      </c>
      <c r="BP241">
        <v>60</v>
      </c>
      <c r="BQ241" t="s">
        <v>61</v>
      </c>
      <c r="BR241">
        <v>44742</v>
      </c>
      <c r="BS241">
        <v>1.9232876712328768</v>
      </c>
      <c r="BT241">
        <v>44742</v>
      </c>
      <c r="BU241" t="s">
        <v>11</v>
      </c>
      <c r="BV241">
        <v>403391.58</v>
      </c>
      <c r="BW241">
        <v>-40557.93</v>
      </c>
      <c r="BX241">
        <v>-0.10054233159750137</v>
      </c>
      <c r="BY241" t="s">
        <v>2332</v>
      </c>
      <c r="BZ241" t="b">
        <v>1</v>
      </c>
      <c r="CA241" t="b">
        <v>1</v>
      </c>
      <c r="CB241" t="b">
        <v>0</v>
      </c>
      <c r="CC241" t="b">
        <v>1</v>
      </c>
      <c r="CD241" t="b">
        <v>0</v>
      </c>
      <c r="CE241" t="b">
        <v>0</v>
      </c>
      <c r="CF241" t="b">
        <v>0</v>
      </c>
      <c r="CG241" t="b">
        <v>0</v>
      </c>
      <c r="CH241" t="b">
        <v>0</v>
      </c>
      <c r="CI241" t="b">
        <v>0</v>
      </c>
      <c r="CJ241" t="b">
        <v>0</v>
      </c>
      <c r="CK241" t="b">
        <v>0</v>
      </c>
      <c r="CL241" t="b">
        <v>0</v>
      </c>
      <c r="CM241" t="b">
        <v>0</v>
      </c>
      <c r="CN241" t="b">
        <v>0</v>
      </c>
      <c r="CO241" t="b">
        <v>0</v>
      </c>
      <c r="CP241" t="b">
        <v>0</v>
      </c>
      <c r="CQ241" t="b">
        <v>0</v>
      </c>
      <c r="CR241" t="b">
        <v>1</v>
      </c>
    </row>
    <row r="242" spans="1:96" x14ac:dyDescent="0.25">
      <c r="A242">
        <v>380</v>
      </c>
      <c r="B242" t="s">
        <v>675</v>
      </c>
      <c r="C242" t="s">
        <v>677</v>
      </c>
      <c r="D242" t="s">
        <v>230</v>
      </c>
      <c r="E242" t="s">
        <v>164</v>
      </c>
      <c r="F242" t="s">
        <v>676</v>
      </c>
      <c r="G242">
        <v>67205</v>
      </c>
      <c r="H242" t="s">
        <v>2197</v>
      </c>
      <c r="I242" t="s">
        <v>61</v>
      </c>
      <c r="J242" t="s">
        <v>2197</v>
      </c>
      <c r="K242" t="s">
        <v>2197</v>
      </c>
      <c r="L242">
        <v>1823</v>
      </c>
      <c r="M242" t="s">
        <v>678</v>
      </c>
      <c r="N242" t="s">
        <v>61</v>
      </c>
      <c r="O242">
        <v>3</v>
      </c>
      <c r="P242">
        <v>2</v>
      </c>
      <c r="Q242">
        <v>0.83333333333333348</v>
      </c>
      <c r="V242">
        <v>840000</v>
      </c>
      <c r="W242" t="s">
        <v>61</v>
      </c>
      <c r="X242">
        <v>40</v>
      </c>
      <c r="Y242">
        <v>13</v>
      </c>
      <c r="Z242" t="s">
        <v>61</v>
      </c>
      <c r="AA242">
        <v>0.67500000000000004</v>
      </c>
      <c r="AB242">
        <v>0</v>
      </c>
      <c r="AC242" t="s">
        <v>3449</v>
      </c>
      <c r="AD242" t="s">
        <v>3450</v>
      </c>
      <c r="AE242">
        <v>0</v>
      </c>
      <c r="AG242" t="s">
        <v>2213</v>
      </c>
      <c r="AI242" t="s">
        <v>3451</v>
      </c>
      <c r="AL242" t="s">
        <v>2303</v>
      </c>
      <c r="AN242" t="s">
        <v>10</v>
      </c>
      <c r="AO242" t="s">
        <v>679</v>
      </c>
      <c r="AP242" t="s">
        <v>275</v>
      </c>
      <c r="AQ242" t="s">
        <v>61</v>
      </c>
      <c r="AS242" t="s">
        <v>680</v>
      </c>
      <c r="AT242" t="s">
        <v>681</v>
      </c>
      <c r="AU242" t="s">
        <v>682</v>
      </c>
      <c r="AV242">
        <v>0</v>
      </c>
      <c r="BC242" t="s">
        <v>10</v>
      </c>
      <c r="BE242" t="s">
        <v>60</v>
      </c>
      <c r="BH242" t="s">
        <v>60</v>
      </c>
      <c r="BK242" t="s">
        <v>10</v>
      </c>
      <c r="BN242" t="s">
        <v>60</v>
      </c>
      <c r="BQ242" t="s">
        <v>61</v>
      </c>
      <c r="BR242">
        <v>43890</v>
      </c>
      <c r="BS242">
        <v>-0.41095890410958902</v>
      </c>
      <c r="BT242">
        <v>43890</v>
      </c>
      <c r="BU242" t="s">
        <v>11</v>
      </c>
      <c r="BV242" t="s">
        <v>60</v>
      </c>
      <c r="BW242" t="s">
        <v>60</v>
      </c>
      <c r="BX242" t="e">
        <v>#VALUE!</v>
      </c>
      <c r="BY242" t="s">
        <v>2197</v>
      </c>
      <c r="BZ242" t="b">
        <v>0</v>
      </c>
      <c r="CA242" t="b">
        <v>0</v>
      </c>
      <c r="CB242" t="b">
        <v>0</v>
      </c>
      <c r="CC242" t="b">
        <v>0</v>
      </c>
      <c r="CD242" t="b">
        <v>0</v>
      </c>
      <c r="CE242" t="b">
        <v>0</v>
      </c>
      <c r="CF242" t="b">
        <v>0</v>
      </c>
      <c r="CG242" t="b">
        <v>0</v>
      </c>
      <c r="CH242" t="b">
        <v>0</v>
      </c>
      <c r="CI242" t="b">
        <v>0</v>
      </c>
      <c r="CJ242" t="b">
        <v>0</v>
      </c>
      <c r="CK242" t="b">
        <v>0</v>
      </c>
      <c r="CL242" t="b">
        <v>0</v>
      </c>
      <c r="CM242" t="b">
        <v>0</v>
      </c>
      <c r="CN242" t="b">
        <v>0</v>
      </c>
      <c r="CO242" t="b">
        <v>0</v>
      </c>
      <c r="CP242" t="b">
        <v>0</v>
      </c>
      <c r="CQ242" t="b">
        <v>0</v>
      </c>
      <c r="CR242" t="b">
        <v>0</v>
      </c>
    </row>
    <row r="243" spans="1:96" x14ac:dyDescent="0.25">
      <c r="A243">
        <v>376</v>
      </c>
      <c r="B243" t="s">
        <v>1589</v>
      </c>
      <c r="C243" t="s">
        <v>1591</v>
      </c>
      <c r="D243" t="s">
        <v>131</v>
      </c>
      <c r="E243" t="s">
        <v>113</v>
      </c>
      <c r="F243" t="s">
        <v>1590</v>
      </c>
      <c r="G243">
        <v>32092</v>
      </c>
      <c r="H243">
        <v>2</v>
      </c>
      <c r="I243" t="s">
        <v>122</v>
      </c>
      <c r="J243" t="s">
        <v>157</v>
      </c>
      <c r="K243">
        <v>5</v>
      </c>
      <c r="L243">
        <v>1400</v>
      </c>
      <c r="M243" t="s">
        <v>98</v>
      </c>
      <c r="N243" t="s">
        <v>1988</v>
      </c>
      <c r="O243">
        <v>2</v>
      </c>
      <c r="P243">
        <v>3</v>
      </c>
      <c r="Q243">
        <v>0.91666666666666652</v>
      </c>
      <c r="V243">
        <v>327592</v>
      </c>
      <c r="W243">
        <v>331141</v>
      </c>
      <c r="X243">
        <v>80</v>
      </c>
      <c r="Y243">
        <v>5</v>
      </c>
      <c r="Z243">
        <v>19566</v>
      </c>
      <c r="AA243">
        <v>0.9375</v>
      </c>
      <c r="AB243">
        <v>0</v>
      </c>
      <c r="AC243" t="s">
        <v>2959</v>
      </c>
      <c r="AD243" t="s">
        <v>61</v>
      </c>
      <c r="AE243">
        <v>0</v>
      </c>
      <c r="AG243">
        <v>43884</v>
      </c>
      <c r="AI243" t="s">
        <v>3539</v>
      </c>
      <c r="AL243" t="s">
        <v>3524</v>
      </c>
      <c r="AN243" t="s">
        <v>10</v>
      </c>
      <c r="AO243" t="s">
        <v>1592</v>
      </c>
      <c r="AP243" t="s">
        <v>146</v>
      </c>
      <c r="AQ243" t="s">
        <v>418</v>
      </c>
      <c r="AR243" t="s">
        <v>2213</v>
      </c>
      <c r="AS243" t="s">
        <v>2526</v>
      </c>
      <c r="AT243" t="s">
        <v>3525</v>
      </c>
      <c r="AU243" t="s">
        <v>3526</v>
      </c>
      <c r="AV243">
        <v>0</v>
      </c>
      <c r="AZ243" t="s">
        <v>4</v>
      </c>
      <c r="BC243" t="s">
        <v>10</v>
      </c>
      <c r="BD243">
        <v>120</v>
      </c>
      <c r="BE243" t="s">
        <v>60</v>
      </c>
      <c r="BF243" t="s">
        <v>10</v>
      </c>
      <c r="BG243" t="s">
        <v>2213</v>
      </c>
      <c r="BH243" t="e">
        <v>#VALUE!</v>
      </c>
      <c r="BJ243">
        <v>0.06</v>
      </c>
      <c r="BK243" t="s">
        <v>10</v>
      </c>
      <c r="BL243">
        <v>480</v>
      </c>
      <c r="BM243">
        <v>60</v>
      </c>
      <c r="BN243" t="s">
        <v>60</v>
      </c>
      <c r="BP243">
        <v>60</v>
      </c>
      <c r="BQ243" t="s">
        <v>61</v>
      </c>
      <c r="BR243">
        <v>44865</v>
      </c>
      <c r="BS243">
        <v>2.2602739726027399</v>
      </c>
      <c r="BT243">
        <v>44865</v>
      </c>
      <c r="BU243" t="s">
        <v>11</v>
      </c>
      <c r="BV243">
        <v>515500.24</v>
      </c>
      <c r="BW243">
        <v>1388.95</v>
      </c>
      <c r="BX243">
        <v>2.6943731393801098E-3</v>
      </c>
      <c r="BY243" t="s">
        <v>2332</v>
      </c>
      <c r="BZ243" t="b">
        <v>0</v>
      </c>
      <c r="CA243" t="b">
        <v>0</v>
      </c>
      <c r="CB243" t="b">
        <v>0</v>
      </c>
      <c r="CC243" t="b">
        <v>0</v>
      </c>
      <c r="CD243" t="b">
        <v>0</v>
      </c>
      <c r="CE243" t="b">
        <v>0</v>
      </c>
      <c r="CF243" t="b">
        <v>0</v>
      </c>
      <c r="CG243" t="b">
        <v>0</v>
      </c>
      <c r="CH243" t="b">
        <v>0</v>
      </c>
      <c r="CI243" t="b">
        <v>0</v>
      </c>
      <c r="CJ243" t="b">
        <v>0</v>
      </c>
      <c r="CK243" t="b">
        <v>0</v>
      </c>
      <c r="CL243" t="b">
        <v>0</v>
      </c>
      <c r="CM243" t="b">
        <v>0</v>
      </c>
      <c r="CN243" t="b">
        <v>0</v>
      </c>
      <c r="CO243" t="b">
        <v>0</v>
      </c>
      <c r="CP243" t="b">
        <v>0</v>
      </c>
      <c r="CQ243" t="b">
        <v>0</v>
      </c>
      <c r="CR243" t="b">
        <v>0</v>
      </c>
    </row>
    <row r="244" spans="1:96" x14ac:dyDescent="0.25">
      <c r="A244">
        <v>378</v>
      </c>
      <c r="B244" t="s">
        <v>818</v>
      </c>
      <c r="C244" t="s">
        <v>820</v>
      </c>
      <c r="D244" t="s">
        <v>340</v>
      </c>
      <c r="E244" t="s">
        <v>113</v>
      </c>
      <c r="F244" t="s">
        <v>819</v>
      </c>
      <c r="G244">
        <v>53158</v>
      </c>
      <c r="H244">
        <v>2</v>
      </c>
      <c r="I244" t="s">
        <v>122</v>
      </c>
      <c r="J244" t="s">
        <v>272</v>
      </c>
      <c r="K244">
        <v>12</v>
      </c>
      <c r="L244">
        <v>2000</v>
      </c>
      <c r="M244" t="s">
        <v>98</v>
      </c>
      <c r="N244" t="s">
        <v>2311</v>
      </c>
      <c r="O244">
        <v>1</v>
      </c>
      <c r="P244">
        <v>3</v>
      </c>
      <c r="Q244">
        <v>0.66666666666666663</v>
      </c>
      <c r="V244">
        <v>402689</v>
      </c>
      <c r="W244">
        <v>447848</v>
      </c>
      <c r="X244">
        <v>108</v>
      </c>
      <c r="Y244">
        <v>2</v>
      </c>
      <c r="Z244">
        <v>18851</v>
      </c>
      <c r="AA244">
        <v>0.98148148148148151</v>
      </c>
      <c r="AB244">
        <v>0</v>
      </c>
      <c r="AC244" t="s">
        <v>2959</v>
      </c>
      <c r="AD244" t="s">
        <v>61</v>
      </c>
      <c r="AE244">
        <v>0</v>
      </c>
      <c r="AG244">
        <v>43892</v>
      </c>
      <c r="AI244" t="s">
        <v>2289</v>
      </c>
      <c r="AL244" t="s">
        <v>2303</v>
      </c>
      <c r="AN244" t="s">
        <v>10</v>
      </c>
      <c r="AO244" t="s">
        <v>821</v>
      </c>
      <c r="AP244" t="s">
        <v>242</v>
      </c>
      <c r="AQ244">
        <v>0</v>
      </c>
      <c r="AS244" t="s">
        <v>3766</v>
      </c>
      <c r="AV244">
        <v>0</v>
      </c>
      <c r="BE244" t="s">
        <v>60</v>
      </c>
      <c r="BH244" t="s">
        <v>60</v>
      </c>
      <c r="BN244" t="s">
        <v>60</v>
      </c>
      <c r="BQ244" t="s">
        <v>61</v>
      </c>
      <c r="BR244">
        <v>44012</v>
      </c>
      <c r="BS244">
        <v>-7.6712328767123292E-2</v>
      </c>
      <c r="BT244">
        <v>44012</v>
      </c>
      <c r="BU244" t="s">
        <v>11</v>
      </c>
      <c r="BV244">
        <v>863395.46</v>
      </c>
      <c r="BW244">
        <v>99297.3</v>
      </c>
      <c r="BX244">
        <v>0.11500790147773074</v>
      </c>
      <c r="BY244" t="s">
        <v>2332</v>
      </c>
      <c r="BZ244" t="b">
        <v>0</v>
      </c>
      <c r="CA244" t="b">
        <v>0</v>
      </c>
      <c r="CB244" t="b">
        <v>0</v>
      </c>
      <c r="CC244" t="b">
        <v>0</v>
      </c>
      <c r="CD244" t="b">
        <v>0</v>
      </c>
      <c r="CE244" t="b">
        <v>0</v>
      </c>
      <c r="CF244" t="b">
        <v>0</v>
      </c>
      <c r="CG244" t="b">
        <v>0</v>
      </c>
      <c r="CH244" t="b">
        <v>0</v>
      </c>
      <c r="CI244" t="b">
        <v>0</v>
      </c>
      <c r="CJ244" t="b">
        <v>0</v>
      </c>
      <c r="CK244" t="b">
        <v>0</v>
      </c>
      <c r="CL244" t="b">
        <v>0</v>
      </c>
      <c r="CM244" t="b">
        <v>0</v>
      </c>
      <c r="CN244" t="b">
        <v>0</v>
      </c>
      <c r="CO244" t="b">
        <v>0</v>
      </c>
      <c r="CP244" t="b">
        <v>0</v>
      </c>
      <c r="CQ244" t="b">
        <v>0</v>
      </c>
      <c r="CR244" t="b">
        <v>0</v>
      </c>
    </row>
    <row r="245" spans="1:96" x14ac:dyDescent="0.25">
      <c r="A245">
        <v>387</v>
      </c>
      <c r="B245" t="s">
        <v>588</v>
      </c>
      <c r="C245" t="s">
        <v>590</v>
      </c>
      <c r="D245" t="s">
        <v>56</v>
      </c>
      <c r="E245" t="s">
        <v>57</v>
      </c>
      <c r="F245" t="s">
        <v>589</v>
      </c>
      <c r="G245">
        <v>12306</v>
      </c>
      <c r="H245" t="s">
        <v>2197</v>
      </c>
      <c r="I245" t="s">
        <v>61</v>
      </c>
      <c r="J245" t="s">
        <v>2197</v>
      </c>
      <c r="K245" t="s">
        <v>2197</v>
      </c>
      <c r="L245">
        <v>2279</v>
      </c>
      <c r="M245" t="s">
        <v>591</v>
      </c>
      <c r="N245" t="s">
        <v>61</v>
      </c>
      <c r="O245">
        <v>2</v>
      </c>
      <c r="P245">
        <v>2</v>
      </c>
      <c r="Q245">
        <v>0.75</v>
      </c>
      <c r="V245">
        <v>581326</v>
      </c>
      <c r="W245">
        <v>573041</v>
      </c>
      <c r="X245">
        <v>23</v>
      </c>
      <c r="Y245">
        <v>17</v>
      </c>
      <c r="Z245">
        <v>358287</v>
      </c>
      <c r="AA245">
        <v>0.2608695652173913</v>
      </c>
      <c r="AB245">
        <v>3</v>
      </c>
      <c r="AC245" t="s">
        <v>2371</v>
      </c>
      <c r="AD245" t="s">
        <v>2372</v>
      </c>
      <c r="AE245">
        <v>3</v>
      </c>
      <c r="AG245" t="s">
        <v>2213</v>
      </c>
      <c r="AI245" t="s">
        <v>2373</v>
      </c>
      <c r="AL245" t="s">
        <v>2374</v>
      </c>
      <c r="AN245" t="s">
        <v>10</v>
      </c>
      <c r="AO245" t="s">
        <v>592</v>
      </c>
      <c r="AP245" t="s">
        <v>593</v>
      </c>
      <c r="AQ245" t="s">
        <v>61</v>
      </c>
      <c r="AS245" t="s">
        <v>594</v>
      </c>
      <c r="AT245" t="s">
        <v>595</v>
      </c>
      <c r="AU245" t="s">
        <v>596</v>
      </c>
      <c r="BC245" t="s">
        <v>11</v>
      </c>
      <c r="BE245" t="s">
        <v>60</v>
      </c>
      <c r="BH245" t="s">
        <v>60</v>
      </c>
      <c r="BK245" t="s">
        <v>10</v>
      </c>
      <c r="BN245" t="s">
        <v>60</v>
      </c>
      <c r="BQ245" t="s">
        <v>61</v>
      </c>
      <c r="BR245">
        <v>43861</v>
      </c>
      <c r="BS245">
        <v>-0.49041095890410957</v>
      </c>
      <c r="BT245">
        <v>43861</v>
      </c>
      <c r="BU245" t="s">
        <v>11</v>
      </c>
      <c r="BV245" t="s">
        <v>60</v>
      </c>
      <c r="BW245" t="s">
        <v>60</v>
      </c>
      <c r="BX245" t="e">
        <v>#VALUE!</v>
      </c>
      <c r="BY245" t="s">
        <v>2197</v>
      </c>
      <c r="BZ245" t="b">
        <v>1</v>
      </c>
      <c r="CA245" t="b">
        <v>0</v>
      </c>
      <c r="CB245" t="b">
        <v>0</v>
      </c>
      <c r="CC245" t="b">
        <v>1</v>
      </c>
      <c r="CD245" t="b">
        <v>0</v>
      </c>
      <c r="CE245" t="b">
        <v>0</v>
      </c>
      <c r="CF245" t="b">
        <v>0</v>
      </c>
      <c r="CG245" t="b">
        <v>0</v>
      </c>
      <c r="CH245" t="b">
        <v>0</v>
      </c>
      <c r="CI245" t="b">
        <v>0</v>
      </c>
      <c r="CJ245" t="b">
        <v>0</v>
      </c>
      <c r="CK245" t="b">
        <v>0</v>
      </c>
      <c r="CL245" t="b">
        <v>0</v>
      </c>
      <c r="CM245" t="b">
        <v>0</v>
      </c>
      <c r="CN245" t="b">
        <v>0</v>
      </c>
      <c r="CO245" t="b">
        <v>0</v>
      </c>
      <c r="CP245" t="b">
        <v>0</v>
      </c>
      <c r="CQ245" t="b">
        <v>0</v>
      </c>
      <c r="CR245" t="b">
        <v>0</v>
      </c>
    </row>
    <row r="246" spans="1:96" x14ac:dyDescent="0.25">
      <c r="A246">
        <v>379</v>
      </c>
      <c r="B246" t="s">
        <v>1036</v>
      </c>
      <c r="C246" t="s">
        <v>1038</v>
      </c>
      <c r="D246" t="s">
        <v>298</v>
      </c>
      <c r="E246" t="s">
        <v>72</v>
      </c>
      <c r="F246" t="s">
        <v>1037</v>
      </c>
      <c r="G246">
        <v>75040</v>
      </c>
      <c r="H246">
        <v>0</v>
      </c>
      <c r="I246" t="s">
        <v>4036</v>
      </c>
      <c r="J246" t="s">
        <v>4037</v>
      </c>
      <c r="K246">
        <v>17</v>
      </c>
      <c r="L246">
        <v>1353</v>
      </c>
      <c r="M246" t="s">
        <v>98</v>
      </c>
      <c r="N246" t="s">
        <v>2296</v>
      </c>
      <c r="O246">
        <v>3</v>
      </c>
      <c r="P246">
        <v>3</v>
      </c>
      <c r="Q246">
        <v>1</v>
      </c>
      <c r="V246">
        <v>998347</v>
      </c>
      <c r="W246">
        <v>795640</v>
      </c>
      <c r="X246">
        <v>120</v>
      </c>
      <c r="Y246">
        <v>6</v>
      </c>
      <c r="Z246">
        <v>45098</v>
      </c>
      <c r="AA246">
        <v>0.95</v>
      </c>
      <c r="AB246">
        <v>2</v>
      </c>
      <c r="AC246" t="s">
        <v>3196</v>
      </c>
      <c r="AD246" t="s">
        <v>61</v>
      </c>
      <c r="AE246">
        <v>0</v>
      </c>
      <c r="AF246">
        <v>0</v>
      </c>
      <c r="AG246">
        <v>43874</v>
      </c>
      <c r="AI246" t="s">
        <v>2289</v>
      </c>
      <c r="AL246" t="s">
        <v>2303</v>
      </c>
      <c r="AN246" t="s">
        <v>10</v>
      </c>
      <c r="AO246" t="s">
        <v>3197</v>
      </c>
      <c r="AP246" t="s">
        <v>428</v>
      </c>
      <c r="AQ246">
        <v>24.22</v>
      </c>
      <c r="AR246">
        <v>2</v>
      </c>
      <c r="AS246" t="s">
        <v>3198</v>
      </c>
      <c r="AT246" t="s">
        <v>2281</v>
      </c>
      <c r="AU246" t="s">
        <v>3199</v>
      </c>
      <c r="AV246">
        <v>2</v>
      </c>
      <c r="AZ246" t="s">
        <v>3188</v>
      </c>
      <c r="BC246" t="s">
        <v>11</v>
      </c>
      <c r="BE246" t="s">
        <v>60</v>
      </c>
      <c r="BH246" t="s">
        <v>60</v>
      </c>
      <c r="BK246" t="s">
        <v>10</v>
      </c>
      <c r="BL246">
        <v>180</v>
      </c>
      <c r="BM246">
        <v>60</v>
      </c>
      <c r="BN246" t="s">
        <v>60</v>
      </c>
      <c r="BP246">
        <v>180</v>
      </c>
      <c r="BQ246" t="s">
        <v>61</v>
      </c>
      <c r="BR246">
        <v>44227</v>
      </c>
      <c r="BS246">
        <v>0.51232876712328768</v>
      </c>
      <c r="BT246">
        <v>44227</v>
      </c>
      <c r="BU246" t="s">
        <v>11</v>
      </c>
      <c r="BV246">
        <v>366570.27</v>
      </c>
      <c r="BW246">
        <v>-33128.519999999997</v>
      </c>
      <c r="BX246">
        <v>-9.0374268486094075E-2</v>
      </c>
      <c r="BY246" t="s">
        <v>2332</v>
      </c>
      <c r="BZ246" t="b">
        <v>1</v>
      </c>
      <c r="CA246" t="b">
        <v>0</v>
      </c>
      <c r="CB246" t="b">
        <v>0</v>
      </c>
      <c r="CC246" t="b">
        <v>0</v>
      </c>
      <c r="CD246" t="b">
        <v>0</v>
      </c>
      <c r="CE246" t="b">
        <v>0</v>
      </c>
      <c r="CF246" t="b">
        <v>0</v>
      </c>
      <c r="CG246" t="b">
        <v>1</v>
      </c>
      <c r="CH246" t="b">
        <v>0</v>
      </c>
      <c r="CI246" t="b">
        <v>0</v>
      </c>
      <c r="CJ246" t="b">
        <v>0</v>
      </c>
      <c r="CK246" t="b">
        <v>0</v>
      </c>
      <c r="CL246" t="b">
        <v>0</v>
      </c>
      <c r="CM246" t="b">
        <v>0</v>
      </c>
      <c r="CN246" t="b">
        <v>0</v>
      </c>
      <c r="CO246" t="b">
        <v>0</v>
      </c>
      <c r="CP246" t="b">
        <v>0</v>
      </c>
      <c r="CQ246" t="b">
        <v>0</v>
      </c>
      <c r="CR246" t="b">
        <v>0</v>
      </c>
    </row>
    <row r="247" spans="1:96" x14ac:dyDescent="0.25">
      <c r="A247">
        <v>384</v>
      </c>
      <c r="B247" t="s">
        <v>2071</v>
      </c>
      <c r="C247" t="s">
        <v>1528</v>
      </c>
      <c r="D247" t="s">
        <v>56</v>
      </c>
      <c r="E247" t="s">
        <v>57</v>
      </c>
      <c r="F247" t="s">
        <v>2072</v>
      </c>
      <c r="G247">
        <v>14623</v>
      </c>
      <c r="H247">
        <v>1</v>
      </c>
      <c r="I247" t="s">
        <v>4027</v>
      </c>
      <c r="J247" t="s">
        <v>73</v>
      </c>
      <c r="K247">
        <v>2</v>
      </c>
      <c r="L247">
        <v>1758</v>
      </c>
      <c r="M247" t="s">
        <v>1285</v>
      </c>
      <c r="N247" t="s">
        <v>2296</v>
      </c>
      <c r="O247">
        <v>1</v>
      </c>
      <c r="P247">
        <v>3</v>
      </c>
      <c r="Q247">
        <v>0.66666666666666663</v>
      </c>
      <c r="V247">
        <v>1001041</v>
      </c>
      <c r="W247">
        <v>823402</v>
      </c>
      <c r="X247">
        <v>100</v>
      </c>
      <c r="Y247">
        <v>40</v>
      </c>
      <c r="Z247">
        <v>293074</v>
      </c>
      <c r="AA247">
        <v>0.6</v>
      </c>
      <c r="AB247">
        <v>4</v>
      </c>
      <c r="AC247" t="s">
        <v>2419</v>
      </c>
      <c r="AD247" t="s">
        <v>2420</v>
      </c>
      <c r="AE247">
        <v>2</v>
      </c>
      <c r="AF247" t="s">
        <v>2421</v>
      </c>
      <c r="AG247">
        <v>43949</v>
      </c>
      <c r="AI247" t="s">
        <v>2422</v>
      </c>
      <c r="AJ247">
        <v>43952</v>
      </c>
      <c r="AK247" t="s">
        <v>2300</v>
      </c>
      <c r="AL247" t="s">
        <v>4081</v>
      </c>
      <c r="AM247">
        <v>43956</v>
      </c>
      <c r="AN247" t="s">
        <v>10</v>
      </c>
      <c r="AO247" t="s">
        <v>2073</v>
      </c>
      <c r="AP247" t="s">
        <v>1530</v>
      </c>
      <c r="AQ247" t="s">
        <v>2074</v>
      </c>
      <c r="AR247">
        <v>3</v>
      </c>
      <c r="AS247" t="s">
        <v>2075</v>
      </c>
      <c r="AT247" t="s">
        <v>2076</v>
      </c>
      <c r="AU247" t="s">
        <v>2077</v>
      </c>
      <c r="AV247">
        <v>2</v>
      </c>
      <c r="AW247" t="s">
        <v>2283</v>
      </c>
      <c r="AX247" t="s">
        <v>2284</v>
      </c>
      <c r="AY247" t="s">
        <v>4</v>
      </c>
      <c r="AZ247" t="s">
        <v>2362</v>
      </c>
      <c r="BA247">
        <v>43892</v>
      </c>
      <c r="BC247" t="s">
        <v>10</v>
      </c>
      <c r="BD247">
        <v>90</v>
      </c>
      <c r="BE247">
        <v>43982</v>
      </c>
      <c r="BF247" t="s">
        <v>11</v>
      </c>
      <c r="BH247" t="s">
        <v>60</v>
      </c>
      <c r="BK247" t="s">
        <v>10</v>
      </c>
      <c r="BL247">
        <v>360</v>
      </c>
      <c r="BM247" t="s">
        <v>2213</v>
      </c>
      <c r="BN247" t="e">
        <v>#VALUE!</v>
      </c>
      <c r="BP247">
        <v>90</v>
      </c>
      <c r="BQ247" t="s">
        <v>61</v>
      </c>
      <c r="BR247">
        <v>45991</v>
      </c>
      <c r="BS247">
        <v>5.3452054794520549</v>
      </c>
      <c r="BT247">
        <v>45991</v>
      </c>
      <c r="BU247" t="s">
        <v>11</v>
      </c>
      <c r="BV247">
        <v>286858.40999999997</v>
      </c>
      <c r="BW247">
        <v>-134795.96</v>
      </c>
      <c r="BX247">
        <v>-0.46990415933770252</v>
      </c>
      <c r="BY247" t="s">
        <v>2332</v>
      </c>
      <c r="BZ247" t="b">
        <v>0</v>
      </c>
      <c r="CA247" t="b">
        <v>1</v>
      </c>
      <c r="CB247" t="b">
        <v>0</v>
      </c>
      <c r="CC247" t="b">
        <v>1</v>
      </c>
      <c r="CD247" t="b">
        <v>0</v>
      </c>
      <c r="CE247" t="b">
        <v>0</v>
      </c>
      <c r="CF247" t="b">
        <v>1</v>
      </c>
      <c r="CG247" t="b">
        <v>0</v>
      </c>
      <c r="CH247" t="b">
        <v>0</v>
      </c>
      <c r="CI247" t="b">
        <v>1</v>
      </c>
      <c r="CJ247" t="b">
        <v>0</v>
      </c>
      <c r="CK247" t="b">
        <v>0</v>
      </c>
      <c r="CL247" t="b">
        <v>0</v>
      </c>
      <c r="CM247" t="b">
        <v>0</v>
      </c>
      <c r="CN247" t="b">
        <v>0</v>
      </c>
      <c r="CO247" t="b">
        <v>0</v>
      </c>
      <c r="CP247" t="b">
        <v>0</v>
      </c>
      <c r="CQ247" t="b">
        <v>0</v>
      </c>
      <c r="CR247" t="b">
        <v>0</v>
      </c>
    </row>
    <row r="248" spans="1:96" x14ac:dyDescent="0.25">
      <c r="A248">
        <v>385</v>
      </c>
      <c r="B248" t="s">
        <v>1762</v>
      </c>
      <c r="C248" t="s">
        <v>1764</v>
      </c>
      <c r="D248" t="s">
        <v>151</v>
      </c>
      <c r="E248" t="s">
        <v>113</v>
      </c>
      <c r="F248" t="s">
        <v>1763</v>
      </c>
      <c r="G248">
        <v>20176</v>
      </c>
      <c r="H248">
        <v>2</v>
      </c>
      <c r="I248" t="s">
        <v>122</v>
      </c>
      <c r="J248" t="s">
        <v>97</v>
      </c>
      <c r="K248">
        <v>13</v>
      </c>
      <c r="L248">
        <v>1469</v>
      </c>
      <c r="M248" t="s">
        <v>98</v>
      </c>
      <c r="N248" t="s">
        <v>1988</v>
      </c>
      <c r="O248">
        <v>2</v>
      </c>
      <c r="P248">
        <v>3</v>
      </c>
      <c r="Q248">
        <v>0.91666666666666652</v>
      </c>
      <c r="V248">
        <v>478217</v>
      </c>
      <c r="W248">
        <v>455356</v>
      </c>
      <c r="X248">
        <v>112</v>
      </c>
      <c r="Y248" t="s">
        <v>61</v>
      </c>
      <c r="Z248">
        <v>45416</v>
      </c>
      <c r="AA248" t="e">
        <v>#VALUE!</v>
      </c>
      <c r="AB248">
        <v>7</v>
      </c>
      <c r="AC248" t="s">
        <v>61</v>
      </c>
      <c r="AD248" t="s">
        <v>61</v>
      </c>
      <c r="AF248" t="s">
        <v>61</v>
      </c>
      <c r="AG248" t="s">
        <v>60</v>
      </c>
      <c r="AI248" t="s">
        <v>2289</v>
      </c>
      <c r="AL248" t="s">
        <v>2303</v>
      </c>
      <c r="AN248" t="s">
        <v>11</v>
      </c>
      <c r="AO248" t="s">
        <v>92</v>
      </c>
      <c r="AP248" t="s">
        <v>61</v>
      </c>
      <c r="AQ248" t="s">
        <v>61</v>
      </c>
      <c r="AR248" t="s">
        <v>61</v>
      </c>
      <c r="AV248">
        <v>7</v>
      </c>
      <c r="BE248" t="s">
        <v>60</v>
      </c>
      <c r="BH248" t="s">
        <v>60</v>
      </c>
      <c r="BN248" t="s">
        <v>60</v>
      </c>
      <c r="BQ248" t="s">
        <v>61</v>
      </c>
      <c r="BR248">
        <v>45016</v>
      </c>
      <c r="BS248">
        <v>2.6739726027397261</v>
      </c>
      <c r="BT248">
        <v>45016</v>
      </c>
      <c r="BU248" t="s">
        <v>11</v>
      </c>
      <c r="BV248">
        <v>562969.19999999995</v>
      </c>
      <c r="BW248">
        <v>-8065.39</v>
      </c>
      <c r="BX248">
        <v>-1.432652088249233E-2</v>
      </c>
      <c r="BY248" t="s">
        <v>2332</v>
      </c>
      <c r="BZ248" t="b">
        <v>0</v>
      </c>
      <c r="CA248" t="b">
        <v>0</v>
      </c>
      <c r="CB248" t="b">
        <v>0</v>
      </c>
      <c r="CC248" t="b">
        <v>0</v>
      </c>
      <c r="CD248" t="b">
        <v>0</v>
      </c>
      <c r="CE248" t="b">
        <v>0</v>
      </c>
      <c r="CF248" t="b">
        <v>0</v>
      </c>
      <c r="CG248" t="b">
        <v>0</v>
      </c>
      <c r="CH248" t="b">
        <v>0</v>
      </c>
      <c r="CI248" t="b">
        <v>0</v>
      </c>
      <c r="CJ248" t="b">
        <v>0</v>
      </c>
      <c r="CK248" t="b">
        <v>0</v>
      </c>
      <c r="CL248" t="b">
        <v>0</v>
      </c>
      <c r="CM248" t="b">
        <v>0</v>
      </c>
      <c r="CN248" t="b">
        <v>0</v>
      </c>
      <c r="CO248" t="b">
        <v>0</v>
      </c>
      <c r="CP248" t="b">
        <v>0</v>
      </c>
      <c r="CQ248" t="b">
        <v>0</v>
      </c>
      <c r="CR248" t="b">
        <v>0</v>
      </c>
    </row>
    <row r="249" spans="1:96" x14ac:dyDescent="0.25">
      <c r="A249">
        <v>386</v>
      </c>
      <c r="B249" t="s">
        <v>2028</v>
      </c>
      <c r="C249" t="s">
        <v>2030</v>
      </c>
      <c r="D249" t="s">
        <v>249</v>
      </c>
      <c r="E249" t="s">
        <v>72</v>
      </c>
      <c r="F249" t="s">
        <v>2029</v>
      </c>
      <c r="G249">
        <v>29607</v>
      </c>
      <c r="H249">
        <v>2</v>
      </c>
      <c r="I249" t="s">
        <v>122</v>
      </c>
      <c r="J249" t="s">
        <v>250</v>
      </c>
      <c r="K249">
        <v>6</v>
      </c>
      <c r="L249">
        <v>1649</v>
      </c>
      <c r="M249" t="s">
        <v>2031</v>
      </c>
      <c r="N249" t="s">
        <v>1988</v>
      </c>
      <c r="O249">
        <v>2</v>
      </c>
      <c r="P249">
        <v>3</v>
      </c>
      <c r="Q249">
        <v>0.91666666666666652</v>
      </c>
      <c r="V249" t="s">
        <v>61</v>
      </c>
      <c r="W249" t="s">
        <v>61</v>
      </c>
      <c r="X249">
        <v>38</v>
      </c>
      <c r="Y249">
        <v>8</v>
      </c>
      <c r="Z249" t="s">
        <v>61</v>
      </c>
      <c r="AA249">
        <v>0.78947368421052633</v>
      </c>
      <c r="AB249">
        <v>4</v>
      </c>
      <c r="AC249" t="s">
        <v>3567</v>
      </c>
      <c r="AD249" t="s">
        <v>61</v>
      </c>
      <c r="AE249">
        <v>0</v>
      </c>
      <c r="AG249">
        <v>43883</v>
      </c>
      <c r="AI249" t="s">
        <v>3568</v>
      </c>
      <c r="AL249" t="s">
        <v>3569</v>
      </c>
      <c r="AN249" t="s">
        <v>10</v>
      </c>
      <c r="AO249" t="s">
        <v>3570</v>
      </c>
      <c r="AP249" t="s">
        <v>3571</v>
      </c>
      <c r="AQ249" t="s">
        <v>3572</v>
      </c>
      <c r="AR249" t="s">
        <v>2213</v>
      </c>
      <c r="AS249" t="s">
        <v>3573</v>
      </c>
      <c r="AT249" t="s">
        <v>2281</v>
      </c>
      <c r="AU249" t="s">
        <v>3574</v>
      </c>
      <c r="AV249">
        <v>4</v>
      </c>
      <c r="AZ249" t="s">
        <v>4</v>
      </c>
      <c r="BC249" t="s">
        <v>2975</v>
      </c>
      <c r="BE249" t="s">
        <v>60</v>
      </c>
      <c r="BH249" t="s">
        <v>60</v>
      </c>
      <c r="BN249" t="s">
        <v>60</v>
      </c>
      <c r="BQ249" t="s">
        <v>61</v>
      </c>
      <c r="BR249">
        <v>45930</v>
      </c>
      <c r="BS249">
        <v>5.1780821917808222</v>
      </c>
      <c r="BT249">
        <v>45930</v>
      </c>
      <c r="BU249" t="s">
        <v>11</v>
      </c>
      <c r="BV249">
        <v>475656.8</v>
      </c>
      <c r="BW249">
        <v>41289.769999999997</v>
      </c>
      <c r="BX249">
        <v>8.6805801998415658E-2</v>
      </c>
      <c r="BY249" t="s">
        <v>2332</v>
      </c>
      <c r="BZ249" t="b">
        <v>0</v>
      </c>
      <c r="CA249" t="b">
        <v>0</v>
      </c>
      <c r="CB249" t="b">
        <v>0</v>
      </c>
      <c r="CC249" t="b">
        <v>0</v>
      </c>
      <c r="CD249" t="b">
        <v>0</v>
      </c>
      <c r="CE249" t="b">
        <v>0</v>
      </c>
      <c r="CF249" t="b">
        <v>1</v>
      </c>
      <c r="CG249" t="b">
        <v>0</v>
      </c>
      <c r="CH249" t="b">
        <v>0</v>
      </c>
      <c r="CI249" t="b">
        <v>0</v>
      </c>
      <c r="CJ249" t="b">
        <v>0</v>
      </c>
      <c r="CK249" t="b">
        <v>0</v>
      </c>
      <c r="CL249" t="b">
        <v>0</v>
      </c>
      <c r="CM249" t="b">
        <v>0</v>
      </c>
      <c r="CN249" t="b">
        <v>0</v>
      </c>
      <c r="CO249" t="b">
        <v>0</v>
      </c>
      <c r="CP249" t="b">
        <v>0</v>
      </c>
      <c r="CQ249" t="b">
        <v>0</v>
      </c>
      <c r="CR249" t="b">
        <v>1</v>
      </c>
    </row>
    <row r="250" spans="1:96" x14ac:dyDescent="0.25">
      <c r="A250">
        <v>388</v>
      </c>
      <c r="B250" t="s">
        <v>920</v>
      </c>
      <c r="C250" t="s">
        <v>922</v>
      </c>
      <c r="D250" t="s">
        <v>163</v>
      </c>
      <c r="E250" t="s">
        <v>164</v>
      </c>
      <c r="F250" t="s">
        <v>921</v>
      </c>
      <c r="G250">
        <v>8540</v>
      </c>
      <c r="H250">
        <v>1</v>
      </c>
      <c r="I250" t="s">
        <v>4027</v>
      </c>
      <c r="J250" t="s">
        <v>58</v>
      </c>
      <c r="K250">
        <v>8</v>
      </c>
      <c r="L250">
        <v>2059</v>
      </c>
      <c r="M250" t="s">
        <v>616</v>
      </c>
      <c r="N250" t="s">
        <v>2296</v>
      </c>
      <c r="O250">
        <v>2</v>
      </c>
      <c r="P250">
        <v>3</v>
      </c>
      <c r="Q250">
        <v>0.91666666666666652</v>
      </c>
      <c r="V250">
        <v>1117098</v>
      </c>
      <c r="W250" t="s">
        <v>61</v>
      </c>
      <c r="X250">
        <v>36</v>
      </c>
      <c r="Y250">
        <v>7</v>
      </c>
      <c r="Z250" t="s">
        <v>61</v>
      </c>
      <c r="AA250">
        <v>0.80555555555555558</v>
      </c>
      <c r="AB250">
        <v>2</v>
      </c>
      <c r="AC250" t="s">
        <v>2547</v>
      </c>
      <c r="AD250" t="s">
        <v>2548</v>
      </c>
      <c r="AE250">
        <v>1</v>
      </c>
      <c r="AF250" t="s">
        <v>2549</v>
      </c>
      <c r="AG250">
        <v>43885</v>
      </c>
      <c r="AI250" t="s">
        <v>2550</v>
      </c>
      <c r="AL250" t="s">
        <v>2551</v>
      </c>
      <c r="AN250" t="s">
        <v>10</v>
      </c>
      <c r="AO250" t="s">
        <v>923</v>
      </c>
      <c r="AP250" t="s">
        <v>203</v>
      </c>
      <c r="AQ250" t="s">
        <v>2552</v>
      </c>
      <c r="AR250">
        <v>1</v>
      </c>
      <c r="AS250" t="s">
        <v>2553</v>
      </c>
      <c r="AT250" t="s">
        <v>2554</v>
      </c>
      <c r="AU250" t="s">
        <v>2555</v>
      </c>
      <c r="AV250">
        <v>1</v>
      </c>
      <c r="AZ250" t="s">
        <v>2362</v>
      </c>
      <c r="BC250" t="s">
        <v>10</v>
      </c>
      <c r="BD250">
        <v>360</v>
      </c>
      <c r="BE250" t="s">
        <v>60</v>
      </c>
      <c r="BF250" t="s">
        <v>2556</v>
      </c>
      <c r="BH250" t="e">
        <v>#VALUE!</v>
      </c>
      <c r="BJ250" t="s">
        <v>2520</v>
      </c>
      <c r="BK250" t="s">
        <v>11</v>
      </c>
      <c r="BN250" t="s">
        <v>60</v>
      </c>
      <c r="BQ250" t="s">
        <v>61</v>
      </c>
      <c r="BR250">
        <v>44196</v>
      </c>
      <c r="BS250">
        <v>0.42739726027397262</v>
      </c>
      <c r="BT250">
        <v>44196</v>
      </c>
      <c r="BU250" t="s">
        <v>11</v>
      </c>
      <c r="BV250">
        <v>331244.7</v>
      </c>
      <c r="BW250">
        <v>-67546.89</v>
      </c>
      <c r="BX250">
        <v>-0.20391840231707858</v>
      </c>
      <c r="BY250" t="s">
        <v>62</v>
      </c>
      <c r="BZ250" t="b">
        <v>0</v>
      </c>
      <c r="CA250" t="b">
        <v>0</v>
      </c>
      <c r="CB250" t="b">
        <v>0</v>
      </c>
      <c r="CC250" t="b">
        <v>0</v>
      </c>
      <c r="CD250" t="b">
        <v>0</v>
      </c>
      <c r="CE250" t="b">
        <v>0</v>
      </c>
      <c r="CF250" t="b">
        <v>1</v>
      </c>
      <c r="CG250" t="b">
        <v>0</v>
      </c>
      <c r="CH250" t="b">
        <v>0</v>
      </c>
      <c r="CI250" t="b">
        <v>0</v>
      </c>
      <c r="CJ250" t="b">
        <v>0</v>
      </c>
      <c r="CK250" t="b">
        <v>0</v>
      </c>
      <c r="CL250" t="b">
        <v>0</v>
      </c>
      <c r="CM250" t="b">
        <v>0</v>
      </c>
      <c r="CN250" t="b">
        <v>0</v>
      </c>
      <c r="CO250" t="b">
        <v>0</v>
      </c>
      <c r="CP250" t="b">
        <v>0</v>
      </c>
      <c r="CQ250" t="b">
        <v>0</v>
      </c>
      <c r="CR250" t="b">
        <v>0</v>
      </c>
    </row>
    <row r="251" spans="1:96" x14ac:dyDescent="0.25">
      <c r="A251">
        <v>390</v>
      </c>
      <c r="B251" t="s">
        <v>406</v>
      </c>
      <c r="C251" t="s">
        <v>408</v>
      </c>
      <c r="D251" t="s">
        <v>409</v>
      </c>
      <c r="E251" t="s">
        <v>57</v>
      </c>
      <c r="F251" t="s">
        <v>407</v>
      </c>
      <c r="G251">
        <v>28216</v>
      </c>
      <c r="H251">
        <v>2</v>
      </c>
      <c r="I251" t="s">
        <v>122</v>
      </c>
      <c r="J251" t="s">
        <v>250</v>
      </c>
      <c r="K251">
        <v>6</v>
      </c>
      <c r="L251">
        <v>1748</v>
      </c>
      <c r="M251" t="s">
        <v>410</v>
      </c>
      <c r="N251" t="s">
        <v>2306</v>
      </c>
      <c r="O251">
        <v>3</v>
      </c>
      <c r="P251">
        <v>2</v>
      </c>
      <c r="Q251">
        <v>0.83333333333333348</v>
      </c>
      <c r="V251">
        <v>963000</v>
      </c>
      <c r="W251">
        <v>1158004</v>
      </c>
      <c r="X251">
        <v>130</v>
      </c>
      <c r="Y251">
        <v>26</v>
      </c>
      <c r="Z251">
        <v>64735</v>
      </c>
      <c r="AA251">
        <v>0.8</v>
      </c>
      <c r="AB251">
        <v>4</v>
      </c>
      <c r="AC251" t="s">
        <v>3641</v>
      </c>
      <c r="AD251" t="s">
        <v>3642</v>
      </c>
      <c r="AE251">
        <v>0</v>
      </c>
      <c r="AG251">
        <v>43896</v>
      </c>
      <c r="AI251" t="s">
        <v>3643</v>
      </c>
      <c r="AJ251">
        <v>43917</v>
      </c>
      <c r="AK251" t="s">
        <v>2300</v>
      </c>
      <c r="AL251" t="s">
        <v>3644</v>
      </c>
      <c r="AN251" t="s">
        <v>11</v>
      </c>
      <c r="AO251" t="s">
        <v>411</v>
      </c>
      <c r="AP251" t="s">
        <v>412</v>
      </c>
      <c r="AQ251">
        <v>0</v>
      </c>
      <c r="AS251" t="s">
        <v>3645</v>
      </c>
      <c r="AT251" t="s">
        <v>2213</v>
      </c>
      <c r="AU251" t="s">
        <v>3646</v>
      </c>
      <c r="AV251">
        <v>4</v>
      </c>
      <c r="BE251" t="s">
        <v>60</v>
      </c>
      <c r="BH251" t="s">
        <v>60</v>
      </c>
      <c r="BN251" t="s">
        <v>60</v>
      </c>
      <c r="BQ251" t="s">
        <v>61</v>
      </c>
      <c r="BR251">
        <v>44957</v>
      </c>
      <c r="BS251">
        <v>2.5123287671232877</v>
      </c>
      <c r="BT251">
        <v>44957</v>
      </c>
      <c r="BU251" t="s">
        <v>11</v>
      </c>
      <c r="BV251">
        <v>462293.32</v>
      </c>
      <c r="BW251">
        <v>11325.49</v>
      </c>
      <c r="BX251">
        <v>2.4498493726883182E-2</v>
      </c>
      <c r="BY251" t="s">
        <v>2332</v>
      </c>
      <c r="BZ251" t="b">
        <v>1</v>
      </c>
      <c r="CA251" t="b">
        <v>1</v>
      </c>
      <c r="CB251" t="b">
        <v>0</v>
      </c>
      <c r="CC251" t="b">
        <v>1</v>
      </c>
      <c r="CD251" t="b">
        <v>0</v>
      </c>
      <c r="CE251" t="b">
        <v>0</v>
      </c>
      <c r="CF251" t="b">
        <v>0</v>
      </c>
      <c r="CG251" t="b">
        <v>0</v>
      </c>
      <c r="CH251" t="b">
        <v>0</v>
      </c>
      <c r="CI251" t="b">
        <v>0</v>
      </c>
      <c r="CJ251" t="b">
        <v>0</v>
      </c>
      <c r="CK251" t="b">
        <v>0</v>
      </c>
      <c r="CL251" t="b">
        <v>0</v>
      </c>
      <c r="CM251" t="b">
        <v>0</v>
      </c>
      <c r="CN251" t="b">
        <v>0</v>
      </c>
      <c r="CO251" t="b">
        <v>0</v>
      </c>
      <c r="CP251" t="b">
        <v>0</v>
      </c>
      <c r="CQ251" t="b">
        <v>0</v>
      </c>
      <c r="CR251" t="b">
        <v>0</v>
      </c>
    </row>
    <row r="252" spans="1:96" x14ac:dyDescent="0.25">
      <c r="A252">
        <v>391</v>
      </c>
      <c r="B252" t="s">
        <v>2043</v>
      </c>
      <c r="C252" t="s">
        <v>2045</v>
      </c>
      <c r="D252" t="s">
        <v>254</v>
      </c>
      <c r="E252" t="s">
        <v>57</v>
      </c>
      <c r="F252" t="s">
        <v>2044</v>
      </c>
      <c r="G252">
        <v>30144</v>
      </c>
      <c r="H252">
        <v>2</v>
      </c>
      <c r="I252" t="s">
        <v>122</v>
      </c>
      <c r="J252" t="s">
        <v>210</v>
      </c>
      <c r="K252">
        <v>9</v>
      </c>
      <c r="L252">
        <v>1893</v>
      </c>
      <c r="M252" t="s">
        <v>98</v>
      </c>
      <c r="N252" t="s">
        <v>2296</v>
      </c>
      <c r="O252">
        <v>2</v>
      </c>
      <c r="P252">
        <v>3</v>
      </c>
      <c r="Q252">
        <v>0.91666666666666652</v>
      </c>
      <c r="V252">
        <v>1281436</v>
      </c>
      <c r="W252">
        <v>1293585</v>
      </c>
      <c r="X252">
        <v>115</v>
      </c>
      <c r="Y252">
        <v>17</v>
      </c>
      <c r="Z252">
        <v>62976</v>
      </c>
      <c r="AA252">
        <v>0.85217391304347823</v>
      </c>
      <c r="AB252">
        <v>5</v>
      </c>
      <c r="AC252" t="s">
        <v>3336</v>
      </c>
      <c r="AD252" t="s">
        <v>3337</v>
      </c>
      <c r="AE252">
        <v>0</v>
      </c>
      <c r="AG252">
        <v>43878</v>
      </c>
      <c r="AI252" t="s">
        <v>2289</v>
      </c>
      <c r="AL252" t="s">
        <v>2303</v>
      </c>
      <c r="AN252" t="s">
        <v>10</v>
      </c>
      <c r="AO252" t="s">
        <v>2046</v>
      </c>
      <c r="AP252" t="s">
        <v>428</v>
      </c>
      <c r="AQ252" t="s">
        <v>352</v>
      </c>
      <c r="AR252">
        <v>3</v>
      </c>
      <c r="AS252" t="s">
        <v>2047</v>
      </c>
      <c r="AT252" t="s">
        <v>2048</v>
      </c>
      <c r="AU252" t="s">
        <v>2049</v>
      </c>
      <c r="AV252">
        <v>5</v>
      </c>
      <c r="AW252" t="s">
        <v>2293</v>
      </c>
      <c r="AX252" t="s">
        <v>2301</v>
      </c>
      <c r="AZ252" t="s">
        <v>2362</v>
      </c>
      <c r="BC252" t="s">
        <v>10</v>
      </c>
      <c r="BD252">
        <v>180</v>
      </c>
      <c r="BE252" t="s">
        <v>60</v>
      </c>
      <c r="BF252" t="s">
        <v>11</v>
      </c>
      <c r="BH252" t="s">
        <v>60</v>
      </c>
      <c r="BK252" t="s">
        <v>10</v>
      </c>
      <c r="BL252">
        <v>540</v>
      </c>
      <c r="BM252">
        <v>30</v>
      </c>
      <c r="BN252" t="s">
        <v>60</v>
      </c>
      <c r="BP252">
        <v>90</v>
      </c>
      <c r="BQ252" t="s">
        <v>61</v>
      </c>
      <c r="BR252">
        <v>45869</v>
      </c>
      <c r="BS252">
        <v>5.0109589041095894</v>
      </c>
      <c r="BT252">
        <v>45869</v>
      </c>
      <c r="BU252" t="s">
        <v>11</v>
      </c>
      <c r="BV252">
        <v>369867.95</v>
      </c>
      <c r="BW252">
        <v>-64357.94</v>
      </c>
      <c r="BX252">
        <v>-0.17400247845210703</v>
      </c>
      <c r="BY252" t="s">
        <v>2332</v>
      </c>
      <c r="BZ252" t="b">
        <v>1</v>
      </c>
      <c r="CA252" t="b">
        <v>1</v>
      </c>
      <c r="CB252" t="b">
        <v>0</v>
      </c>
      <c r="CC252" t="b">
        <v>1</v>
      </c>
      <c r="CD252" t="b">
        <v>0</v>
      </c>
      <c r="CE252" t="b">
        <v>0</v>
      </c>
      <c r="CF252" t="b">
        <v>0</v>
      </c>
      <c r="CG252" t="b">
        <v>0</v>
      </c>
      <c r="CH252" t="b">
        <v>0</v>
      </c>
      <c r="CI252" t="b">
        <v>0</v>
      </c>
      <c r="CJ252" t="b">
        <v>1</v>
      </c>
      <c r="CK252" t="b">
        <v>0</v>
      </c>
      <c r="CL252" t="b">
        <v>0</v>
      </c>
      <c r="CM252" t="b">
        <v>0</v>
      </c>
      <c r="CN252" t="b">
        <v>0</v>
      </c>
      <c r="CO252" t="b">
        <v>0</v>
      </c>
      <c r="CP252" t="b">
        <v>0</v>
      </c>
      <c r="CQ252" t="b">
        <v>0</v>
      </c>
      <c r="CR252" t="b">
        <v>0</v>
      </c>
    </row>
    <row r="253" spans="1:96" x14ac:dyDescent="0.25">
      <c r="A253">
        <v>392</v>
      </c>
      <c r="B253" t="s">
        <v>899</v>
      </c>
      <c r="C253" t="s">
        <v>901</v>
      </c>
      <c r="D253" t="s">
        <v>294</v>
      </c>
      <c r="E253" t="s">
        <v>164</v>
      </c>
      <c r="F253" t="s">
        <v>900</v>
      </c>
      <c r="G253">
        <v>46168</v>
      </c>
      <c r="H253">
        <v>2</v>
      </c>
      <c r="I253" t="s">
        <v>122</v>
      </c>
      <c r="J253" t="s">
        <v>272</v>
      </c>
      <c r="K253">
        <v>12</v>
      </c>
      <c r="L253">
        <v>1500</v>
      </c>
      <c r="M253" t="s">
        <v>158</v>
      </c>
      <c r="N253" t="s">
        <v>1988</v>
      </c>
      <c r="O253">
        <v>2</v>
      </c>
      <c r="P253">
        <v>3</v>
      </c>
      <c r="Q253">
        <v>0.91666666666666652</v>
      </c>
      <c r="V253">
        <v>533000</v>
      </c>
      <c r="W253" t="s">
        <v>61</v>
      </c>
      <c r="X253">
        <v>54</v>
      </c>
      <c r="Y253">
        <v>20</v>
      </c>
      <c r="Z253" t="s">
        <v>61</v>
      </c>
      <c r="AA253">
        <v>0.62962962962962965</v>
      </c>
      <c r="AB253">
        <v>2</v>
      </c>
      <c r="AC253" t="s">
        <v>3693</v>
      </c>
      <c r="AD253" t="s">
        <v>3694</v>
      </c>
      <c r="AE253">
        <v>0</v>
      </c>
      <c r="AG253">
        <v>43885</v>
      </c>
      <c r="AI253" t="s">
        <v>3695</v>
      </c>
      <c r="AL253" t="s">
        <v>3696</v>
      </c>
      <c r="AN253" t="s">
        <v>10</v>
      </c>
      <c r="AO253" t="s">
        <v>3697</v>
      </c>
      <c r="AP253">
        <v>31</v>
      </c>
      <c r="AQ253">
        <v>20.32</v>
      </c>
      <c r="AR253">
        <v>2</v>
      </c>
      <c r="AS253" t="s">
        <v>3698</v>
      </c>
      <c r="AT253" t="s">
        <v>2281</v>
      </c>
      <c r="AU253" t="s">
        <v>3699</v>
      </c>
      <c r="AV253">
        <v>2</v>
      </c>
      <c r="AZ253" t="s">
        <v>2362</v>
      </c>
      <c r="BC253" t="s">
        <v>11</v>
      </c>
      <c r="BE253" t="s">
        <v>60</v>
      </c>
      <c r="BH253" t="s">
        <v>60</v>
      </c>
      <c r="BK253" t="s">
        <v>10</v>
      </c>
      <c r="BL253">
        <v>180</v>
      </c>
      <c r="BM253">
        <v>180</v>
      </c>
      <c r="BN253" t="s">
        <v>60</v>
      </c>
      <c r="BQ253" t="s">
        <v>61</v>
      </c>
      <c r="BR253">
        <v>44135</v>
      </c>
      <c r="BS253">
        <v>0.26027397260273971</v>
      </c>
      <c r="BT253">
        <v>44135</v>
      </c>
      <c r="BU253" t="s">
        <v>11</v>
      </c>
      <c r="BV253">
        <v>472335.75</v>
      </c>
      <c r="BW253">
        <v>29356.87</v>
      </c>
      <c r="BX253">
        <v>6.215254720820941E-2</v>
      </c>
      <c r="BY253" t="s">
        <v>62</v>
      </c>
      <c r="BZ253" t="b">
        <v>0</v>
      </c>
      <c r="CA253" t="b">
        <v>1</v>
      </c>
      <c r="CB253" t="b">
        <v>0</v>
      </c>
      <c r="CC253" t="b">
        <v>0</v>
      </c>
      <c r="CD253" t="b">
        <v>0</v>
      </c>
      <c r="CE253" t="b">
        <v>0</v>
      </c>
      <c r="CF253" t="b">
        <v>1</v>
      </c>
      <c r="CG253" t="b">
        <v>0</v>
      </c>
      <c r="CH253" t="b">
        <v>0</v>
      </c>
      <c r="CI253" t="b">
        <v>0</v>
      </c>
      <c r="CJ253" t="b">
        <v>0</v>
      </c>
      <c r="CK253" t="b">
        <v>0</v>
      </c>
      <c r="CL253" t="b">
        <v>0</v>
      </c>
      <c r="CM253" t="b">
        <v>0</v>
      </c>
      <c r="CN253" t="b">
        <v>0</v>
      </c>
      <c r="CO253" t="b">
        <v>0</v>
      </c>
      <c r="CP253" t="b">
        <v>1</v>
      </c>
      <c r="CQ253" t="b">
        <v>0</v>
      </c>
      <c r="CR253" t="b">
        <v>1</v>
      </c>
    </row>
    <row r="254" spans="1:96" x14ac:dyDescent="0.25">
      <c r="A254">
        <v>394</v>
      </c>
      <c r="B254" t="s">
        <v>2087</v>
      </c>
      <c r="C254" t="s">
        <v>2089</v>
      </c>
      <c r="D254" t="s">
        <v>271</v>
      </c>
      <c r="E254" t="s">
        <v>72</v>
      </c>
      <c r="F254" t="s">
        <v>2088</v>
      </c>
      <c r="G254">
        <v>61761</v>
      </c>
      <c r="H254">
        <v>2</v>
      </c>
      <c r="I254" t="s">
        <v>122</v>
      </c>
      <c r="J254" t="s">
        <v>272</v>
      </c>
      <c r="K254">
        <v>12</v>
      </c>
      <c r="L254">
        <v>1755</v>
      </c>
      <c r="M254" t="s">
        <v>1128</v>
      </c>
      <c r="N254" t="s">
        <v>1988</v>
      </c>
      <c r="O254">
        <v>1</v>
      </c>
      <c r="P254">
        <v>3</v>
      </c>
      <c r="Q254">
        <v>0.66666666666666663</v>
      </c>
      <c r="V254">
        <v>246245</v>
      </c>
      <c r="W254" t="s">
        <v>61</v>
      </c>
      <c r="X254">
        <v>20</v>
      </c>
      <c r="Y254">
        <v>3</v>
      </c>
      <c r="Z254" t="s">
        <v>61</v>
      </c>
      <c r="AA254">
        <v>0.85</v>
      </c>
      <c r="AB254">
        <v>5</v>
      </c>
      <c r="AC254" t="s">
        <v>3022</v>
      </c>
      <c r="AD254" t="s">
        <v>61</v>
      </c>
      <c r="AE254">
        <v>1</v>
      </c>
      <c r="AF254">
        <v>1</v>
      </c>
      <c r="AG254" t="s">
        <v>60</v>
      </c>
      <c r="AI254" t="s">
        <v>3023</v>
      </c>
      <c r="AL254" t="s">
        <v>2303</v>
      </c>
      <c r="AN254" t="s">
        <v>3024</v>
      </c>
      <c r="AO254" t="s">
        <v>2090</v>
      </c>
      <c r="AP254" t="s">
        <v>100</v>
      </c>
      <c r="AQ254">
        <v>20.25</v>
      </c>
      <c r="AS254" t="s">
        <v>3025</v>
      </c>
      <c r="AV254">
        <v>4</v>
      </c>
      <c r="BE254" t="s">
        <v>60</v>
      </c>
      <c r="BH254" t="s">
        <v>60</v>
      </c>
      <c r="BN254" t="s">
        <v>60</v>
      </c>
      <c r="BQ254" t="s">
        <v>61</v>
      </c>
      <c r="BR254">
        <v>46053</v>
      </c>
      <c r="BS254">
        <v>5.515068493150685</v>
      </c>
      <c r="BT254">
        <v>46053</v>
      </c>
      <c r="BU254" t="s">
        <v>11</v>
      </c>
      <c r="BV254">
        <v>492823.03999999998</v>
      </c>
      <c r="BW254">
        <v>26851.09</v>
      </c>
      <c r="BX254">
        <v>5.4484242457495495E-2</v>
      </c>
      <c r="BY254" t="s">
        <v>2332</v>
      </c>
      <c r="BZ254" t="b">
        <v>0</v>
      </c>
      <c r="CA254" t="b">
        <v>0</v>
      </c>
      <c r="CB254" t="b">
        <v>0</v>
      </c>
      <c r="CC254" t="b">
        <v>0</v>
      </c>
      <c r="CD254" t="b">
        <v>0</v>
      </c>
      <c r="CE254" t="b">
        <v>0</v>
      </c>
      <c r="CF254" t="b">
        <v>0</v>
      </c>
      <c r="CG254" t="b">
        <v>0</v>
      </c>
      <c r="CH254" t="b">
        <v>0</v>
      </c>
      <c r="CI254" t="b">
        <v>0</v>
      </c>
      <c r="CJ254" t="b">
        <v>0</v>
      </c>
      <c r="CK254" t="b">
        <v>0</v>
      </c>
      <c r="CL254" t="b">
        <v>0</v>
      </c>
      <c r="CM254" t="b">
        <v>0</v>
      </c>
      <c r="CN254" t="b">
        <v>0</v>
      </c>
      <c r="CO254" t="b">
        <v>0</v>
      </c>
      <c r="CP254" t="b">
        <v>0</v>
      </c>
      <c r="CQ254" t="b">
        <v>0</v>
      </c>
      <c r="CR254" t="b">
        <v>0</v>
      </c>
    </row>
    <row r="255" spans="1:96" x14ac:dyDescent="0.25">
      <c r="A255">
        <v>393</v>
      </c>
      <c r="B255" t="s">
        <v>868</v>
      </c>
      <c r="C255" t="s">
        <v>870</v>
      </c>
      <c r="D255" t="s">
        <v>294</v>
      </c>
      <c r="E255" t="s">
        <v>164</v>
      </c>
      <c r="F255" t="s">
        <v>869</v>
      </c>
      <c r="G255">
        <v>46383</v>
      </c>
      <c r="H255">
        <v>2</v>
      </c>
      <c r="I255" t="s">
        <v>122</v>
      </c>
      <c r="J255" t="s">
        <v>272</v>
      </c>
      <c r="K255">
        <v>12</v>
      </c>
      <c r="L255">
        <v>2000</v>
      </c>
      <c r="M255" t="s">
        <v>273</v>
      </c>
      <c r="N255" t="s">
        <v>2296</v>
      </c>
      <c r="O255">
        <v>2</v>
      </c>
      <c r="P255">
        <v>3</v>
      </c>
      <c r="Q255">
        <v>0.91666666666666652</v>
      </c>
      <c r="V255" t="s">
        <v>61</v>
      </c>
      <c r="W255" t="s">
        <v>61</v>
      </c>
      <c r="X255">
        <v>12</v>
      </c>
      <c r="Y255">
        <v>1</v>
      </c>
      <c r="Z255" t="s">
        <v>61</v>
      </c>
      <c r="AA255">
        <v>0.91666666666666663</v>
      </c>
      <c r="AB255">
        <v>5</v>
      </c>
      <c r="AC255" t="s">
        <v>3295</v>
      </c>
      <c r="AD255" t="s">
        <v>61</v>
      </c>
      <c r="AE255">
        <v>0</v>
      </c>
      <c r="AF255">
        <v>0</v>
      </c>
      <c r="AG255">
        <v>43885</v>
      </c>
      <c r="AI255" t="s">
        <v>3296</v>
      </c>
      <c r="AL255" t="s">
        <v>3297</v>
      </c>
      <c r="AN255" t="s">
        <v>10</v>
      </c>
      <c r="AO255" t="s">
        <v>871</v>
      </c>
      <c r="AP255" t="s">
        <v>872</v>
      </c>
      <c r="AQ255">
        <v>3</v>
      </c>
      <c r="AR255">
        <v>4</v>
      </c>
      <c r="AS255" t="s">
        <v>873</v>
      </c>
      <c r="AT255" t="s">
        <v>78</v>
      </c>
      <c r="AU255" t="s">
        <v>874</v>
      </c>
      <c r="AV255">
        <v>5</v>
      </c>
      <c r="AW255" t="s">
        <v>2293</v>
      </c>
      <c r="AY255" t="s">
        <v>3</v>
      </c>
      <c r="AZ255" t="s">
        <v>2362</v>
      </c>
      <c r="BC255" t="s">
        <v>11</v>
      </c>
      <c r="BE255" t="s">
        <v>60</v>
      </c>
      <c r="BH255" t="s">
        <v>60</v>
      </c>
      <c r="BK255" t="s">
        <v>10</v>
      </c>
      <c r="BN255" t="s">
        <v>60</v>
      </c>
      <c r="BQ255" t="s">
        <v>61</v>
      </c>
      <c r="BR255">
        <v>44074</v>
      </c>
      <c r="BS255">
        <v>9.3150684931506855E-2</v>
      </c>
      <c r="BT255">
        <v>44074</v>
      </c>
      <c r="BU255" t="s">
        <v>11</v>
      </c>
      <c r="BV255">
        <v>387731.7</v>
      </c>
      <c r="BW255">
        <v>9518.48</v>
      </c>
      <c r="BX255">
        <v>2.4549140552603769E-2</v>
      </c>
      <c r="BY255" t="s">
        <v>405</v>
      </c>
      <c r="BZ255" t="b">
        <v>0</v>
      </c>
      <c r="CA255" t="b">
        <v>0</v>
      </c>
      <c r="CB255" t="b">
        <v>0</v>
      </c>
      <c r="CC255" t="b">
        <v>0</v>
      </c>
      <c r="CD255" t="b">
        <v>0</v>
      </c>
      <c r="CE255" t="b">
        <v>0</v>
      </c>
      <c r="CF255" t="b">
        <v>0</v>
      </c>
      <c r="CG255" t="b">
        <v>0</v>
      </c>
      <c r="CH255" t="b">
        <v>0</v>
      </c>
      <c r="CI255" t="b">
        <v>0</v>
      </c>
      <c r="CJ255" t="b">
        <v>0</v>
      </c>
      <c r="CK255" t="b">
        <v>0</v>
      </c>
      <c r="CL255" t="b">
        <v>0</v>
      </c>
      <c r="CM255" t="b">
        <v>0</v>
      </c>
      <c r="CN255" t="b">
        <v>0</v>
      </c>
      <c r="CO255" t="b">
        <v>1</v>
      </c>
      <c r="CP255" t="b">
        <v>0</v>
      </c>
      <c r="CQ255" t="b">
        <v>0</v>
      </c>
      <c r="CR255" t="b">
        <v>0</v>
      </c>
    </row>
    <row r="256" spans="1:96" x14ac:dyDescent="0.25">
      <c r="A256">
        <v>396</v>
      </c>
      <c r="B256" t="s">
        <v>1256</v>
      </c>
      <c r="C256" t="s">
        <v>1258</v>
      </c>
      <c r="D256" t="s">
        <v>96</v>
      </c>
      <c r="E256" t="s">
        <v>164</v>
      </c>
      <c r="F256" t="s">
        <v>1257</v>
      </c>
      <c r="G256">
        <v>20754</v>
      </c>
      <c r="H256">
        <v>2</v>
      </c>
      <c r="I256" t="s">
        <v>122</v>
      </c>
      <c r="J256" t="s">
        <v>182</v>
      </c>
      <c r="K256">
        <v>3</v>
      </c>
      <c r="L256">
        <v>2530</v>
      </c>
      <c r="M256" t="s">
        <v>1259</v>
      </c>
      <c r="N256" t="s">
        <v>2296</v>
      </c>
      <c r="O256">
        <v>2</v>
      </c>
      <c r="P256">
        <v>3</v>
      </c>
      <c r="Q256">
        <v>0.91666666666666652</v>
      </c>
      <c r="V256">
        <v>209856</v>
      </c>
      <c r="W256" t="s">
        <v>61</v>
      </c>
      <c r="X256">
        <v>22</v>
      </c>
      <c r="Y256">
        <v>1</v>
      </c>
      <c r="Z256" t="s">
        <v>61</v>
      </c>
      <c r="AA256">
        <v>0.95454545454545459</v>
      </c>
      <c r="AB256">
        <v>2</v>
      </c>
      <c r="AC256" t="s">
        <v>3474</v>
      </c>
      <c r="AD256" t="s">
        <v>61</v>
      </c>
      <c r="AE256">
        <v>0</v>
      </c>
      <c r="AG256">
        <v>43875</v>
      </c>
      <c r="AI256" t="s">
        <v>2289</v>
      </c>
      <c r="AL256" t="s">
        <v>3475</v>
      </c>
      <c r="AN256" t="s">
        <v>10</v>
      </c>
      <c r="AO256" t="s">
        <v>1260</v>
      </c>
      <c r="AP256" t="s">
        <v>417</v>
      </c>
      <c r="AQ256">
        <v>0</v>
      </c>
      <c r="AR256" t="s">
        <v>3476</v>
      </c>
      <c r="AS256" t="s">
        <v>3477</v>
      </c>
      <c r="AT256" t="s">
        <v>3478</v>
      </c>
      <c r="AU256" t="s">
        <v>3274</v>
      </c>
      <c r="AV256">
        <v>2</v>
      </c>
      <c r="AZ256" t="s">
        <v>2362</v>
      </c>
      <c r="BC256" t="s">
        <v>11</v>
      </c>
      <c r="BE256" t="s">
        <v>60</v>
      </c>
      <c r="BH256" t="s">
        <v>60</v>
      </c>
      <c r="BK256" t="s">
        <v>10</v>
      </c>
      <c r="BL256" t="s">
        <v>3479</v>
      </c>
      <c r="BN256" t="s">
        <v>60</v>
      </c>
      <c r="BP256">
        <v>30</v>
      </c>
      <c r="BQ256" t="s">
        <v>61</v>
      </c>
      <c r="BR256">
        <v>44439</v>
      </c>
      <c r="BS256">
        <v>1.0931506849315069</v>
      </c>
      <c r="BT256">
        <v>44439</v>
      </c>
      <c r="BU256" t="s">
        <v>11</v>
      </c>
      <c r="BV256">
        <v>377435.42</v>
      </c>
      <c r="BW256">
        <v>-35925.550000000003</v>
      </c>
      <c r="BX256">
        <v>-9.5183303146270701E-2</v>
      </c>
      <c r="BY256" t="s">
        <v>2332</v>
      </c>
      <c r="BZ256" t="b">
        <v>0</v>
      </c>
      <c r="CA256" t="b">
        <v>0</v>
      </c>
      <c r="CB256" t="b">
        <v>0</v>
      </c>
      <c r="CC256" t="b">
        <v>0</v>
      </c>
      <c r="CD256" t="b">
        <v>0</v>
      </c>
      <c r="CE256" t="b">
        <v>0</v>
      </c>
      <c r="CF256" t="b">
        <v>0</v>
      </c>
      <c r="CG256" t="b">
        <v>0</v>
      </c>
      <c r="CH256" t="b">
        <v>0</v>
      </c>
      <c r="CI256" t="b">
        <v>0</v>
      </c>
      <c r="CJ256" t="b">
        <v>0</v>
      </c>
      <c r="CK256" t="b">
        <v>0</v>
      </c>
      <c r="CL256" t="b">
        <v>0</v>
      </c>
      <c r="CM256" t="b">
        <v>0</v>
      </c>
      <c r="CN256" t="b">
        <v>0</v>
      </c>
      <c r="CO256" t="b">
        <v>0</v>
      </c>
      <c r="CP256" t="b">
        <v>0</v>
      </c>
      <c r="CQ256" t="b">
        <v>0</v>
      </c>
      <c r="CR256" t="b">
        <v>0</v>
      </c>
    </row>
    <row r="257" spans="1:96" x14ac:dyDescent="0.25">
      <c r="A257">
        <v>397</v>
      </c>
      <c r="B257" t="s">
        <v>2062</v>
      </c>
      <c r="C257" t="s">
        <v>2064</v>
      </c>
      <c r="D257" t="s">
        <v>56</v>
      </c>
      <c r="E257" t="s">
        <v>164</v>
      </c>
      <c r="F257" t="s">
        <v>2063</v>
      </c>
      <c r="G257">
        <v>14219</v>
      </c>
      <c r="H257">
        <v>1</v>
      </c>
      <c r="I257" t="s">
        <v>4027</v>
      </c>
      <c r="J257" t="s">
        <v>73</v>
      </c>
      <c r="K257">
        <v>2</v>
      </c>
      <c r="L257">
        <v>2000</v>
      </c>
      <c r="M257" t="s">
        <v>2065</v>
      </c>
      <c r="N257" t="s">
        <v>2311</v>
      </c>
      <c r="O257">
        <v>2</v>
      </c>
      <c r="P257">
        <v>2</v>
      </c>
      <c r="Q257">
        <v>0.75</v>
      </c>
      <c r="V257">
        <v>240499</v>
      </c>
      <c r="W257" t="s">
        <v>61</v>
      </c>
      <c r="X257">
        <v>22</v>
      </c>
      <c r="Y257">
        <v>4</v>
      </c>
      <c r="Z257">
        <v>16586</v>
      </c>
      <c r="AA257">
        <v>0.81818181818181823</v>
      </c>
      <c r="AB257">
        <v>4</v>
      </c>
      <c r="AC257" t="s">
        <v>3939</v>
      </c>
      <c r="AD257" t="s">
        <v>61</v>
      </c>
      <c r="AE257">
        <v>1</v>
      </c>
      <c r="AF257" t="s">
        <v>3755</v>
      </c>
      <c r="AG257">
        <v>43874</v>
      </c>
      <c r="AI257" t="s">
        <v>2289</v>
      </c>
      <c r="AL257" t="s">
        <v>3940</v>
      </c>
      <c r="AN257" t="s">
        <v>10</v>
      </c>
      <c r="AO257" t="s">
        <v>2066</v>
      </c>
      <c r="AP257" t="s">
        <v>203</v>
      </c>
      <c r="AQ257">
        <v>0</v>
      </c>
      <c r="AR257">
        <v>3</v>
      </c>
      <c r="AS257" t="s">
        <v>3941</v>
      </c>
      <c r="AT257" t="s">
        <v>3942</v>
      </c>
      <c r="AU257" t="s">
        <v>3943</v>
      </c>
      <c r="AV257">
        <v>3</v>
      </c>
      <c r="AZ257" t="s">
        <v>3</v>
      </c>
      <c r="BC257" t="s">
        <v>10</v>
      </c>
      <c r="BD257">
        <v>180</v>
      </c>
      <c r="BE257" t="s">
        <v>60</v>
      </c>
      <c r="BH257" t="s">
        <v>60</v>
      </c>
      <c r="BJ257">
        <v>0.5</v>
      </c>
      <c r="BK257" t="s">
        <v>10</v>
      </c>
      <c r="BL257">
        <v>360</v>
      </c>
      <c r="BM257">
        <v>30</v>
      </c>
      <c r="BN257" t="s">
        <v>60</v>
      </c>
      <c r="BP257">
        <v>30</v>
      </c>
      <c r="BQ257" t="s">
        <v>61</v>
      </c>
      <c r="BR257">
        <v>45900</v>
      </c>
      <c r="BS257">
        <v>5.095890410958904</v>
      </c>
      <c r="BT257">
        <v>45900</v>
      </c>
      <c r="BU257" t="s">
        <v>11</v>
      </c>
      <c r="BV257">
        <v>764463.14</v>
      </c>
      <c r="BW257">
        <v>137338.62</v>
      </c>
      <c r="BX257">
        <v>0.17965368480683058</v>
      </c>
      <c r="BY257" t="s">
        <v>2332</v>
      </c>
      <c r="BZ257" t="b">
        <v>0</v>
      </c>
      <c r="CA257" t="b">
        <v>0</v>
      </c>
      <c r="CB257" t="b">
        <v>0</v>
      </c>
      <c r="CC257" t="b">
        <v>0</v>
      </c>
      <c r="CD257" t="b">
        <v>0</v>
      </c>
      <c r="CE257" t="b">
        <v>0</v>
      </c>
      <c r="CF257" t="b">
        <v>0</v>
      </c>
      <c r="CG257" t="b">
        <v>0</v>
      </c>
      <c r="CH257" t="b">
        <v>0</v>
      </c>
      <c r="CI257" t="b">
        <v>0</v>
      </c>
      <c r="CJ257" t="b">
        <v>0</v>
      </c>
      <c r="CK257" t="b">
        <v>0</v>
      </c>
      <c r="CL257" t="b">
        <v>0</v>
      </c>
      <c r="CM257" t="b">
        <v>0</v>
      </c>
      <c r="CN257" t="b">
        <v>0</v>
      </c>
      <c r="CO257" t="b">
        <v>0</v>
      </c>
      <c r="CP257" t="b">
        <v>0</v>
      </c>
      <c r="CQ257" t="b">
        <v>0</v>
      </c>
      <c r="CR257" t="b">
        <v>0</v>
      </c>
    </row>
    <row r="258" spans="1:96" x14ac:dyDescent="0.25">
      <c r="A258">
        <v>398</v>
      </c>
      <c r="B258" t="s">
        <v>1039</v>
      </c>
      <c r="C258" t="s">
        <v>1041</v>
      </c>
      <c r="D258" t="s">
        <v>209</v>
      </c>
      <c r="E258" t="s">
        <v>72</v>
      </c>
      <c r="F258" t="s">
        <v>1040</v>
      </c>
      <c r="G258">
        <v>38017</v>
      </c>
      <c r="H258">
        <v>2</v>
      </c>
      <c r="I258" t="s">
        <v>122</v>
      </c>
      <c r="J258" t="s">
        <v>210</v>
      </c>
      <c r="K258">
        <v>9</v>
      </c>
      <c r="L258">
        <v>1540</v>
      </c>
      <c r="M258" t="s">
        <v>1042</v>
      </c>
      <c r="N258" t="s">
        <v>2306</v>
      </c>
      <c r="O258">
        <v>1</v>
      </c>
      <c r="P258">
        <v>1</v>
      </c>
      <c r="Q258">
        <v>0.33333333333333331</v>
      </c>
      <c r="V258">
        <v>712000</v>
      </c>
      <c r="W258">
        <v>605000</v>
      </c>
      <c r="X258">
        <v>65</v>
      </c>
      <c r="Y258">
        <v>32</v>
      </c>
      <c r="Z258">
        <v>70671</v>
      </c>
      <c r="AA258">
        <v>0.50769230769230766</v>
      </c>
      <c r="AB258">
        <v>2</v>
      </c>
      <c r="AC258" t="s">
        <v>2307</v>
      </c>
      <c r="AD258" t="s">
        <v>61</v>
      </c>
      <c r="AE258">
        <v>0</v>
      </c>
      <c r="AG258">
        <v>43873</v>
      </c>
      <c r="AH258">
        <v>43983</v>
      </c>
      <c r="AI258" t="s">
        <v>2308</v>
      </c>
      <c r="AJ258">
        <v>43973</v>
      </c>
      <c r="AK258" t="s">
        <v>3954</v>
      </c>
      <c r="AL258" t="s">
        <v>4082</v>
      </c>
      <c r="AM258">
        <v>44006</v>
      </c>
      <c r="AN258" t="s">
        <v>10</v>
      </c>
      <c r="AO258" t="s">
        <v>1043</v>
      </c>
      <c r="AP258" t="s">
        <v>1044</v>
      </c>
      <c r="AQ258" t="s">
        <v>2309</v>
      </c>
      <c r="AR258">
        <v>2</v>
      </c>
      <c r="AS258" t="s">
        <v>1045</v>
      </c>
      <c r="AT258" t="s">
        <v>78</v>
      </c>
      <c r="AU258" t="s">
        <v>1046</v>
      </c>
      <c r="AV258">
        <v>2</v>
      </c>
      <c r="AW258" t="s">
        <v>2283</v>
      </c>
      <c r="AX258" t="s">
        <v>2284</v>
      </c>
      <c r="AY258" t="s">
        <v>4</v>
      </c>
      <c r="AZ258" t="s">
        <v>4</v>
      </c>
      <c r="BA258">
        <v>43966</v>
      </c>
      <c r="BC258" t="s">
        <v>11</v>
      </c>
      <c r="BE258">
        <v>43966</v>
      </c>
      <c r="BH258" t="s">
        <v>60</v>
      </c>
      <c r="BK258" t="s">
        <v>10</v>
      </c>
      <c r="BN258">
        <v>43966</v>
      </c>
      <c r="BQ258" t="s">
        <v>61</v>
      </c>
      <c r="BR258">
        <v>44227</v>
      </c>
      <c r="BS258">
        <v>0.51232876712328768</v>
      </c>
      <c r="BT258">
        <v>44227</v>
      </c>
      <c r="BU258" t="s">
        <v>11</v>
      </c>
      <c r="BV258">
        <v>390233.94</v>
      </c>
      <c r="BW258">
        <v>-19771.740000000002</v>
      </c>
      <c r="BX258">
        <v>-5.0666377199276927E-2</v>
      </c>
      <c r="BY258" t="s">
        <v>2286</v>
      </c>
      <c r="BZ258" t="b">
        <v>1</v>
      </c>
      <c r="CA258" t="b">
        <v>0</v>
      </c>
      <c r="CB258" t="b">
        <v>0</v>
      </c>
      <c r="CC258" t="b">
        <v>0</v>
      </c>
      <c r="CD258" t="b">
        <v>0</v>
      </c>
      <c r="CE258" t="b">
        <v>0</v>
      </c>
      <c r="CF258" t="b">
        <v>0</v>
      </c>
      <c r="CG258" t="b">
        <v>1</v>
      </c>
      <c r="CH258" t="b">
        <v>0</v>
      </c>
      <c r="CI258" t="b">
        <v>0</v>
      </c>
      <c r="CJ258" t="b">
        <v>0</v>
      </c>
      <c r="CK258" t="b">
        <v>0</v>
      </c>
      <c r="CL258" t="b">
        <v>0</v>
      </c>
      <c r="CM258" t="b">
        <v>0</v>
      </c>
      <c r="CN258" t="b">
        <v>0</v>
      </c>
      <c r="CO258" t="b">
        <v>0</v>
      </c>
      <c r="CP258" t="b">
        <v>0</v>
      </c>
      <c r="CQ258" t="b">
        <v>0</v>
      </c>
      <c r="CR258" t="b">
        <v>0</v>
      </c>
    </row>
    <row r="259" spans="1:96" x14ac:dyDescent="0.25">
      <c r="A259">
        <v>399</v>
      </c>
      <c r="B259" t="s">
        <v>1789</v>
      </c>
      <c r="C259" t="s">
        <v>1791</v>
      </c>
      <c r="D259" t="s">
        <v>56</v>
      </c>
      <c r="E259" t="s">
        <v>164</v>
      </c>
      <c r="F259" t="s">
        <v>1790</v>
      </c>
      <c r="G259">
        <v>14221</v>
      </c>
      <c r="H259">
        <v>1</v>
      </c>
      <c r="I259" t="s">
        <v>4027</v>
      </c>
      <c r="J259" t="s">
        <v>73</v>
      </c>
      <c r="K259">
        <v>2</v>
      </c>
      <c r="L259">
        <v>2000</v>
      </c>
      <c r="M259" t="s">
        <v>74</v>
      </c>
      <c r="N259" t="s">
        <v>1988</v>
      </c>
      <c r="O259">
        <v>1</v>
      </c>
      <c r="P259">
        <v>3</v>
      </c>
      <c r="Q259">
        <v>0.66666666666666663</v>
      </c>
      <c r="V259">
        <v>530000</v>
      </c>
      <c r="W259" t="s">
        <v>61</v>
      </c>
      <c r="X259">
        <v>22</v>
      </c>
      <c r="Y259">
        <v>3</v>
      </c>
      <c r="Z259" t="s">
        <v>61</v>
      </c>
      <c r="AA259">
        <v>0.86363636363636365</v>
      </c>
      <c r="AB259">
        <v>2</v>
      </c>
      <c r="AC259" t="s">
        <v>3534</v>
      </c>
      <c r="AD259" t="s">
        <v>61</v>
      </c>
      <c r="AE259">
        <v>0</v>
      </c>
      <c r="AG259">
        <v>43874</v>
      </c>
      <c r="AI259" t="s">
        <v>3535</v>
      </c>
      <c r="AL259" t="s">
        <v>2303</v>
      </c>
      <c r="AN259" t="s">
        <v>10</v>
      </c>
      <c r="AO259" t="s">
        <v>1792</v>
      </c>
      <c r="AP259">
        <v>25</v>
      </c>
      <c r="AQ259">
        <v>0</v>
      </c>
      <c r="AR259" t="s">
        <v>2213</v>
      </c>
      <c r="AS259" t="s">
        <v>3536</v>
      </c>
      <c r="AT259" t="s">
        <v>3537</v>
      </c>
      <c r="AU259" t="s">
        <v>3538</v>
      </c>
      <c r="AV259">
        <v>2</v>
      </c>
      <c r="AZ259" t="s">
        <v>4</v>
      </c>
      <c r="BC259" t="s">
        <v>10</v>
      </c>
      <c r="BD259">
        <v>180</v>
      </c>
      <c r="BE259" t="s">
        <v>60</v>
      </c>
      <c r="BH259" t="s">
        <v>60</v>
      </c>
      <c r="BN259" t="s">
        <v>60</v>
      </c>
      <c r="BQ259" t="s">
        <v>61</v>
      </c>
      <c r="BR259">
        <v>46873</v>
      </c>
      <c r="BS259">
        <v>3.2575342465753425</v>
      </c>
      <c r="BT259">
        <v>45229</v>
      </c>
      <c r="BU259" t="s">
        <v>10</v>
      </c>
      <c r="BV259">
        <v>493620.04</v>
      </c>
      <c r="BW259">
        <v>-11587.68</v>
      </c>
      <c r="BX259">
        <v>-2.3474897818168E-2</v>
      </c>
      <c r="BY259" t="s">
        <v>2332</v>
      </c>
      <c r="BZ259" t="b">
        <v>0</v>
      </c>
      <c r="CA259" t="b">
        <v>0</v>
      </c>
      <c r="CB259" t="b">
        <v>0</v>
      </c>
      <c r="CC259" t="b">
        <v>0</v>
      </c>
      <c r="CD259" t="b">
        <v>0</v>
      </c>
      <c r="CE259" t="b">
        <v>0</v>
      </c>
      <c r="CF259" t="b">
        <v>0</v>
      </c>
      <c r="CG259" t="b">
        <v>0</v>
      </c>
      <c r="CH259" t="b">
        <v>0</v>
      </c>
      <c r="CI259" t="b">
        <v>0</v>
      </c>
      <c r="CJ259" t="b">
        <v>0</v>
      </c>
      <c r="CK259" t="b">
        <v>0</v>
      </c>
      <c r="CL259" t="b">
        <v>0</v>
      </c>
      <c r="CM259" t="b">
        <v>0</v>
      </c>
      <c r="CN259" t="b">
        <v>0</v>
      </c>
      <c r="CO259" t="b">
        <v>0</v>
      </c>
      <c r="CP259" t="b">
        <v>0</v>
      </c>
      <c r="CQ259" t="b">
        <v>0</v>
      </c>
      <c r="CR259" t="b">
        <v>0</v>
      </c>
    </row>
    <row r="260" spans="1:96" x14ac:dyDescent="0.25">
      <c r="A260">
        <v>400</v>
      </c>
      <c r="B260" t="s">
        <v>2091</v>
      </c>
      <c r="C260" t="s">
        <v>1665</v>
      </c>
      <c r="D260" t="s">
        <v>151</v>
      </c>
      <c r="E260" t="s">
        <v>164</v>
      </c>
      <c r="F260" t="s">
        <v>2092</v>
      </c>
      <c r="G260">
        <v>20155</v>
      </c>
      <c r="H260">
        <v>2</v>
      </c>
      <c r="I260" t="s">
        <v>122</v>
      </c>
      <c r="J260" t="s">
        <v>97</v>
      </c>
      <c r="K260">
        <v>13</v>
      </c>
      <c r="L260">
        <v>2501</v>
      </c>
      <c r="M260" t="s">
        <v>2093</v>
      </c>
      <c r="N260" t="s">
        <v>2311</v>
      </c>
      <c r="O260">
        <v>2</v>
      </c>
      <c r="P260">
        <v>3</v>
      </c>
      <c r="Q260">
        <v>0.91666666666666652</v>
      </c>
      <c r="V260">
        <v>1200000</v>
      </c>
      <c r="W260" t="s">
        <v>61</v>
      </c>
      <c r="X260">
        <v>6</v>
      </c>
      <c r="Y260">
        <v>1</v>
      </c>
      <c r="Z260" t="s">
        <v>61</v>
      </c>
      <c r="AA260">
        <v>0.83333333333333337</v>
      </c>
      <c r="AB260">
        <v>1</v>
      </c>
      <c r="AC260" t="s">
        <v>2636</v>
      </c>
      <c r="AD260" t="s">
        <v>3762</v>
      </c>
      <c r="AE260">
        <v>0</v>
      </c>
      <c r="AG260">
        <v>43875</v>
      </c>
      <c r="AI260" t="s">
        <v>3763</v>
      </c>
      <c r="AL260" t="s">
        <v>2303</v>
      </c>
      <c r="AN260" t="s">
        <v>3024</v>
      </c>
      <c r="AO260" t="s">
        <v>2094</v>
      </c>
      <c r="AP260" t="s">
        <v>734</v>
      </c>
      <c r="AQ260">
        <v>0</v>
      </c>
      <c r="AS260" t="s">
        <v>3938</v>
      </c>
      <c r="AV260">
        <v>1</v>
      </c>
      <c r="BE260" t="s">
        <v>60</v>
      </c>
      <c r="BH260" t="s">
        <v>60</v>
      </c>
      <c r="BN260" t="s">
        <v>60</v>
      </c>
      <c r="BQ260" t="s">
        <v>61</v>
      </c>
      <c r="BR260">
        <v>46053</v>
      </c>
      <c r="BS260">
        <v>5.515068493150685</v>
      </c>
      <c r="BT260">
        <v>46053</v>
      </c>
      <c r="BU260" t="s">
        <v>11</v>
      </c>
      <c r="BV260">
        <v>588810.31000000006</v>
      </c>
      <c r="BW260">
        <v>86302.09</v>
      </c>
      <c r="BX260">
        <v>0.14657027659722871</v>
      </c>
      <c r="BY260" t="s">
        <v>2332</v>
      </c>
      <c r="BZ260" t="b">
        <v>0</v>
      </c>
      <c r="CA260" t="b">
        <v>0</v>
      </c>
      <c r="CB260" t="b">
        <v>0</v>
      </c>
      <c r="CC260" t="b">
        <v>0</v>
      </c>
      <c r="CD260" t="b">
        <v>0</v>
      </c>
      <c r="CE260" t="b">
        <v>0</v>
      </c>
      <c r="CF260" t="b">
        <v>0</v>
      </c>
      <c r="CG260" t="b">
        <v>0</v>
      </c>
      <c r="CH260" t="b">
        <v>0</v>
      </c>
      <c r="CI260" t="b">
        <v>0</v>
      </c>
      <c r="CJ260" t="b">
        <v>0</v>
      </c>
      <c r="CK260" t="b">
        <v>0</v>
      </c>
      <c r="CL260" t="b">
        <v>0</v>
      </c>
      <c r="CM260" t="b">
        <v>0</v>
      </c>
      <c r="CN260" t="b">
        <v>0</v>
      </c>
      <c r="CO260" t="b">
        <v>0</v>
      </c>
      <c r="CP260" t="b">
        <v>0</v>
      </c>
      <c r="CQ260" t="b">
        <v>0</v>
      </c>
      <c r="CR260" t="b">
        <v>0</v>
      </c>
    </row>
    <row r="261" spans="1:96" x14ac:dyDescent="0.25">
      <c r="A261">
        <v>401</v>
      </c>
      <c r="B261" t="s">
        <v>1147</v>
      </c>
      <c r="C261" t="s">
        <v>1149</v>
      </c>
      <c r="D261" t="s">
        <v>144</v>
      </c>
      <c r="E261" t="s">
        <v>164</v>
      </c>
      <c r="F261" t="s">
        <v>1148</v>
      </c>
      <c r="G261">
        <v>17013</v>
      </c>
      <c r="H261">
        <v>2</v>
      </c>
      <c r="I261" t="s">
        <v>122</v>
      </c>
      <c r="J261" t="s">
        <v>97</v>
      </c>
      <c r="K261">
        <v>13</v>
      </c>
      <c r="L261">
        <v>1500</v>
      </c>
      <c r="M261" t="s">
        <v>1150</v>
      </c>
      <c r="N261" t="s">
        <v>2296</v>
      </c>
      <c r="O261">
        <v>2</v>
      </c>
      <c r="P261">
        <v>2</v>
      </c>
      <c r="Q261">
        <v>0.75</v>
      </c>
      <c r="V261">
        <v>152786</v>
      </c>
      <c r="W261" t="s">
        <v>61</v>
      </c>
      <c r="X261">
        <v>18</v>
      </c>
      <c r="Y261">
        <v>4</v>
      </c>
      <c r="Z261" t="s">
        <v>61</v>
      </c>
      <c r="AA261">
        <v>0.77777777777777779</v>
      </c>
      <c r="AB261">
        <v>7</v>
      </c>
      <c r="AC261" t="s">
        <v>3612</v>
      </c>
      <c r="AD261" t="s">
        <v>61</v>
      </c>
      <c r="AE261">
        <v>0</v>
      </c>
      <c r="AG261">
        <v>43894</v>
      </c>
      <c r="AI261" t="s">
        <v>3613</v>
      </c>
      <c r="AL261" t="s">
        <v>2303</v>
      </c>
      <c r="AN261" t="s">
        <v>10</v>
      </c>
      <c r="AO261" t="s">
        <v>1151</v>
      </c>
      <c r="AP261" t="s">
        <v>765</v>
      </c>
      <c r="AQ261">
        <v>0</v>
      </c>
      <c r="AR261" t="s">
        <v>3614</v>
      </c>
      <c r="AS261" t="s">
        <v>3615</v>
      </c>
      <c r="AT261" t="s">
        <v>2717</v>
      </c>
      <c r="AU261" t="s">
        <v>3616</v>
      </c>
      <c r="AV261">
        <v>7</v>
      </c>
      <c r="AZ261" t="s">
        <v>3</v>
      </c>
      <c r="BC261" t="s">
        <v>10</v>
      </c>
      <c r="BD261">
        <v>180</v>
      </c>
      <c r="BE261" t="s">
        <v>60</v>
      </c>
      <c r="BH261" t="s">
        <v>60</v>
      </c>
      <c r="BJ261" t="s">
        <v>2609</v>
      </c>
      <c r="BK261" t="s">
        <v>10</v>
      </c>
      <c r="BL261">
        <v>180</v>
      </c>
      <c r="BM261" t="s">
        <v>2363</v>
      </c>
      <c r="BN261" t="s">
        <v>60</v>
      </c>
      <c r="BP261">
        <v>30</v>
      </c>
      <c r="BQ261" t="s">
        <v>61</v>
      </c>
      <c r="BR261">
        <v>44253</v>
      </c>
      <c r="BS261">
        <v>0.58356164383561648</v>
      </c>
      <c r="BT261">
        <v>44253</v>
      </c>
      <c r="BU261" t="s">
        <v>11</v>
      </c>
      <c r="BV261">
        <v>379471.55</v>
      </c>
      <c r="BW261">
        <v>3625.95</v>
      </c>
      <c r="BX261">
        <v>9.5552617844473445E-3</v>
      </c>
      <c r="BY261" t="s">
        <v>2332</v>
      </c>
      <c r="BZ261" t="b">
        <v>0</v>
      </c>
      <c r="CA261" t="b">
        <v>0</v>
      </c>
      <c r="CB261" t="b">
        <v>0</v>
      </c>
      <c r="CC261" t="b">
        <v>0</v>
      </c>
      <c r="CD261" t="b">
        <v>0</v>
      </c>
      <c r="CE261" t="b">
        <v>0</v>
      </c>
      <c r="CF261" t="b">
        <v>0</v>
      </c>
      <c r="CG261" t="b">
        <v>0</v>
      </c>
      <c r="CH261" t="b">
        <v>0</v>
      </c>
      <c r="CI261" t="b">
        <v>0</v>
      </c>
      <c r="CJ261" t="b">
        <v>0</v>
      </c>
      <c r="CK261" t="b">
        <v>0</v>
      </c>
      <c r="CL261" t="b">
        <v>0</v>
      </c>
      <c r="CM261" t="b">
        <v>0</v>
      </c>
      <c r="CN261" t="b">
        <v>0</v>
      </c>
      <c r="CO261" t="b">
        <v>0</v>
      </c>
      <c r="CP261" t="b">
        <v>0</v>
      </c>
      <c r="CQ261" t="b">
        <v>0</v>
      </c>
      <c r="CR261" t="b">
        <v>0</v>
      </c>
    </row>
    <row r="262" spans="1:96" x14ac:dyDescent="0.25">
      <c r="A262">
        <v>402</v>
      </c>
      <c r="B262" t="s">
        <v>1388</v>
      </c>
      <c r="C262" t="s">
        <v>1390</v>
      </c>
      <c r="D262" t="s">
        <v>1391</v>
      </c>
      <c r="E262" t="s">
        <v>72</v>
      </c>
      <c r="F262" t="s">
        <v>1389</v>
      </c>
      <c r="G262">
        <v>72756</v>
      </c>
      <c r="H262">
        <v>2</v>
      </c>
      <c r="I262" t="s">
        <v>122</v>
      </c>
      <c r="J262" t="s">
        <v>210</v>
      </c>
      <c r="K262">
        <v>9</v>
      </c>
      <c r="L262">
        <v>1500</v>
      </c>
      <c r="M262" t="s">
        <v>124</v>
      </c>
      <c r="N262" t="s">
        <v>2296</v>
      </c>
      <c r="O262">
        <v>3</v>
      </c>
      <c r="P262">
        <v>2</v>
      </c>
      <c r="Q262">
        <v>0.83333333333333348</v>
      </c>
      <c r="V262">
        <v>933984</v>
      </c>
      <c r="W262">
        <v>859740</v>
      </c>
      <c r="X262">
        <v>100</v>
      </c>
      <c r="Y262">
        <v>5</v>
      </c>
      <c r="Z262">
        <v>95968</v>
      </c>
      <c r="AA262">
        <v>0.95</v>
      </c>
      <c r="AB262">
        <v>4</v>
      </c>
      <c r="AC262" t="s">
        <v>3166</v>
      </c>
      <c r="AD262" t="s">
        <v>3167</v>
      </c>
      <c r="AE262">
        <v>0</v>
      </c>
      <c r="AF262">
        <v>0</v>
      </c>
      <c r="AG262">
        <v>43874</v>
      </c>
      <c r="AI262" t="s">
        <v>3168</v>
      </c>
      <c r="AL262" t="s">
        <v>2790</v>
      </c>
      <c r="AN262" t="s">
        <v>10</v>
      </c>
      <c r="AO262" t="s">
        <v>1392</v>
      </c>
      <c r="AP262" t="s">
        <v>265</v>
      </c>
      <c r="AQ262" t="s">
        <v>378</v>
      </c>
      <c r="AR262">
        <v>1</v>
      </c>
      <c r="AS262" t="s">
        <v>3169</v>
      </c>
      <c r="AT262" t="s">
        <v>2748</v>
      </c>
      <c r="AU262" t="s">
        <v>2749</v>
      </c>
      <c r="AV262">
        <v>4</v>
      </c>
      <c r="AW262" t="s">
        <v>2293</v>
      </c>
      <c r="AX262" t="s">
        <v>2301</v>
      </c>
      <c r="AZ262" t="s">
        <v>2362</v>
      </c>
      <c r="BC262" t="s">
        <v>10</v>
      </c>
      <c r="BD262">
        <v>180</v>
      </c>
      <c r="BE262" t="s">
        <v>60</v>
      </c>
      <c r="BH262" t="s">
        <v>60</v>
      </c>
      <c r="BN262" t="s">
        <v>60</v>
      </c>
      <c r="BQ262" t="s">
        <v>61</v>
      </c>
      <c r="BR262">
        <v>44592</v>
      </c>
      <c r="BS262">
        <v>1.5123287671232877</v>
      </c>
      <c r="BT262">
        <v>44592</v>
      </c>
      <c r="BU262" t="s">
        <v>11</v>
      </c>
      <c r="BV262">
        <v>378482.93</v>
      </c>
      <c r="BW262">
        <v>-10062.280000000001</v>
      </c>
      <c r="BX262">
        <v>-2.6585822509881757E-2</v>
      </c>
      <c r="BY262" t="s">
        <v>2332</v>
      </c>
      <c r="BZ262" t="b">
        <v>0</v>
      </c>
      <c r="CA262" t="b">
        <v>1</v>
      </c>
      <c r="CB262" t="b">
        <v>0</v>
      </c>
      <c r="CC262" t="b">
        <v>0</v>
      </c>
      <c r="CD262" t="b">
        <v>0</v>
      </c>
      <c r="CE262" t="b">
        <v>0</v>
      </c>
      <c r="CF262" t="b">
        <v>0</v>
      </c>
      <c r="CG262" t="b">
        <v>1</v>
      </c>
      <c r="CH262" t="b">
        <v>1</v>
      </c>
      <c r="CI262" t="b">
        <v>1</v>
      </c>
      <c r="CJ262" t="b">
        <v>0</v>
      </c>
      <c r="CK262" t="b">
        <v>0</v>
      </c>
      <c r="CL262" t="b">
        <v>0</v>
      </c>
      <c r="CM262" t="b">
        <v>0</v>
      </c>
      <c r="CN262" t="b">
        <v>0</v>
      </c>
      <c r="CO262" t="b">
        <v>1</v>
      </c>
      <c r="CP262" t="b">
        <v>0</v>
      </c>
      <c r="CQ262" t="b">
        <v>0</v>
      </c>
      <c r="CR262" t="b">
        <v>0</v>
      </c>
    </row>
    <row r="263" spans="1:96" x14ac:dyDescent="0.25">
      <c r="A263">
        <v>418</v>
      </c>
      <c r="B263" t="s">
        <v>1737</v>
      </c>
      <c r="C263" t="s">
        <v>1739</v>
      </c>
      <c r="D263" t="s">
        <v>144</v>
      </c>
      <c r="E263" t="s">
        <v>57</v>
      </c>
      <c r="F263" t="s">
        <v>1738</v>
      </c>
      <c r="G263">
        <v>15084</v>
      </c>
      <c r="H263" t="s">
        <v>2197</v>
      </c>
      <c r="I263" t="s">
        <v>61</v>
      </c>
      <c r="J263" t="s">
        <v>2197</v>
      </c>
      <c r="K263" t="s">
        <v>2197</v>
      </c>
      <c r="L263">
        <v>1400</v>
      </c>
      <c r="M263" t="s">
        <v>717</v>
      </c>
      <c r="N263" t="s">
        <v>2296</v>
      </c>
      <c r="O263">
        <v>2</v>
      </c>
      <c r="P263">
        <v>1</v>
      </c>
      <c r="Q263">
        <v>0.5</v>
      </c>
      <c r="T263" t="s">
        <v>4030</v>
      </c>
      <c r="V263">
        <v>1065488</v>
      </c>
      <c r="W263">
        <v>1043679</v>
      </c>
      <c r="X263">
        <v>83</v>
      </c>
      <c r="Y263">
        <v>64</v>
      </c>
      <c r="Z263">
        <v>436973</v>
      </c>
      <c r="AA263">
        <v>0.2289156626506024</v>
      </c>
      <c r="AB263">
        <v>5</v>
      </c>
      <c r="AC263" t="s">
        <v>2990</v>
      </c>
      <c r="AD263" t="s">
        <v>2991</v>
      </c>
      <c r="AE263">
        <v>1</v>
      </c>
      <c r="AF263">
        <v>1</v>
      </c>
      <c r="AG263" t="s">
        <v>2213</v>
      </c>
      <c r="AI263" t="s">
        <v>2992</v>
      </c>
      <c r="AL263" t="s">
        <v>4083</v>
      </c>
      <c r="AN263" t="s">
        <v>10</v>
      </c>
      <c r="AO263" t="s">
        <v>1740</v>
      </c>
      <c r="AP263" t="s">
        <v>1741</v>
      </c>
      <c r="AQ263" t="s">
        <v>61</v>
      </c>
      <c r="AS263" t="s">
        <v>1742</v>
      </c>
      <c r="AT263" t="s">
        <v>78</v>
      </c>
      <c r="AU263" t="s">
        <v>1743</v>
      </c>
      <c r="AV263">
        <v>4</v>
      </c>
      <c r="AW263" t="s">
        <v>2283</v>
      </c>
      <c r="AX263" t="s">
        <v>2500</v>
      </c>
      <c r="AZ263" t="s">
        <v>2993</v>
      </c>
      <c r="BA263">
        <v>43861</v>
      </c>
      <c r="BC263" t="s">
        <v>11</v>
      </c>
      <c r="BE263">
        <v>43861</v>
      </c>
      <c r="BH263" t="s">
        <v>60</v>
      </c>
      <c r="BK263" t="s">
        <v>10</v>
      </c>
      <c r="BL263">
        <v>60</v>
      </c>
      <c r="BN263">
        <v>43921</v>
      </c>
      <c r="BP263">
        <v>30</v>
      </c>
      <c r="BQ263">
        <v>43845</v>
      </c>
      <c r="BR263">
        <v>44957</v>
      </c>
      <c r="BS263">
        <v>2.5123287671232877</v>
      </c>
      <c r="BT263">
        <v>44957</v>
      </c>
      <c r="BU263" t="s">
        <v>11</v>
      </c>
      <c r="BV263" t="s">
        <v>60</v>
      </c>
      <c r="BW263" t="s">
        <v>60</v>
      </c>
      <c r="BX263" t="e">
        <v>#VALUE!</v>
      </c>
      <c r="BY263" t="s">
        <v>2197</v>
      </c>
      <c r="BZ263" t="b">
        <v>1</v>
      </c>
      <c r="CA263" t="b">
        <v>1</v>
      </c>
      <c r="CB263" t="b">
        <v>0</v>
      </c>
      <c r="CC263" t="b">
        <v>0</v>
      </c>
      <c r="CD263" t="b">
        <v>0</v>
      </c>
      <c r="CE263" t="b">
        <v>0</v>
      </c>
      <c r="CF263" t="b">
        <v>1</v>
      </c>
      <c r="CG263" t="b">
        <v>0</v>
      </c>
      <c r="CH263" t="b">
        <v>0</v>
      </c>
      <c r="CI263" t="b">
        <v>0</v>
      </c>
      <c r="CJ263" t="b">
        <v>0</v>
      </c>
      <c r="CK263" t="b">
        <v>0</v>
      </c>
      <c r="CL263" t="b">
        <v>0</v>
      </c>
      <c r="CM263" t="b">
        <v>0</v>
      </c>
      <c r="CN263" t="b">
        <v>0</v>
      </c>
      <c r="CO263" t="b">
        <v>0</v>
      </c>
      <c r="CP263" t="b">
        <v>0</v>
      </c>
      <c r="CQ263" t="b">
        <v>0</v>
      </c>
      <c r="CR263" t="b">
        <v>0</v>
      </c>
    </row>
    <row r="264" spans="1:96" x14ac:dyDescent="0.25">
      <c r="A264">
        <v>403</v>
      </c>
      <c r="B264" t="s">
        <v>1047</v>
      </c>
      <c r="C264" t="s">
        <v>1049</v>
      </c>
      <c r="D264" t="s">
        <v>83</v>
      </c>
      <c r="E264" t="s">
        <v>72</v>
      </c>
      <c r="F264" t="s">
        <v>1048</v>
      </c>
      <c r="G264">
        <v>1845</v>
      </c>
      <c r="H264">
        <v>1</v>
      </c>
      <c r="I264" t="s">
        <v>4027</v>
      </c>
      <c r="J264" t="s">
        <v>106</v>
      </c>
      <c r="K264">
        <v>4</v>
      </c>
      <c r="L264">
        <v>2168</v>
      </c>
      <c r="M264" t="s">
        <v>3498</v>
      </c>
      <c r="N264" t="s">
        <v>2296</v>
      </c>
      <c r="O264">
        <v>2</v>
      </c>
      <c r="P264">
        <v>3</v>
      </c>
      <c r="Q264">
        <v>0.91666666666666652</v>
      </c>
      <c r="V264">
        <v>80674</v>
      </c>
      <c r="W264" t="s">
        <v>61</v>
      </c>
      <c r="X264">
        <v>15</v>
      </c>
      <c r="Y264">
        <v>1</v>
      </c>
      <c r="Z264" t="s">
        <v>61</v>
      </c>
      <c r="AA264">
        <v>0.93333333333333335</v>
      </c>
      <c r="AB264">
        <v>0</v>
      </c>
      <c r="AC264" t="s">
        <v>3499</v>
      </c>
      <c r="AD264" t="s">
        <v>61</v>
      </c>
      <c r="AE264">
        <v>0</v>
      </c>
      <c r="AG264">
        <v>43882</v>
      </c>
      <c r="AI264" t="s">
        <v>3500</v>
      </c>
      <c r="AL264" t="s">
        <v>3501</v>
      </c>
      <c r="AN264" t="s">
        <v>10</v>
      </c>
      <c r="AO264" t="s">
        <v>1050</v>
      </c>
      <c r="AP264" t="s">
        <v>842</v>
      </c>
      <c r="AQ264">
        <v>20.27</v>
      </c>
      <c r="AR264" t="s">
        <v>2213</v>
      </c>
      <c r="AS264" t="s">
        <v>3502</v>
      </c>
      <c r="AT264" t="s">
        <v>3503</v>
      </c>
      <c r="AU264" t="s">
        <v>3504</v>
      </c>
      <c r="AV264">
        <v>0</v>
      </c>
      <c r="AZ264" t="s">
        <v>4</v>
      </c>
      <c r="BC264" t="s">
        <v>11</v>
      </c>
      <c r="BE264" t="s">
        <v>60</v>
      </c>
      <c r="BH264" t="s">
        <v>60</v>
      </c>
      <c r="BK264" t="s">
        <v>10</v>
      </c>
      <c r="BL264">
        <v>360</v>
      </c>
      <c r="BM264">
        <v>180</v>
      </c>
      <c r="BN264" t="s">
        <v>60</v>
      </c>
      <c r="BQ264" t="s">
        <v>61</v>
      </c>
      <c r="BR264">
        <v>44227</v>
      </c>
      <c r="BS264">
        <v>0.51232876712328768</v>
      </c>
      <c r="BT264">
        <v>44227</v>
      </c>
      <c r="BU264" t="s">
        <v>11</v>
      </c>
      <c r="BV264">
        <v>318519.37</v>
      </c>
      <c r="BW264">
        <v>-74352.850000000006</v>
      </c>
      <c r="BX264">
        <v>-0.23343274225363439</v>
      </c>
      <c r="BY264" t="s">
        <v>2332</v>
      </c>
      <c r="BZ264" t="b">
        <v>0</v>
      </c>
      <c r="CA264" t="b">
        <v>0</v>
      </c>
      <c r="CB264" t="b">
        <v>0</v>
      </c>
      <c r="CC264" t="b">
        <v>0</v>
      </c>
      <c r="CD264" t="b">
        <v>0</v>
      </c>
      <c r="CE264" t="b">
        <v>0</v>
      </c>
      <c r="CF264" t="b">
        <v>0</v>
      </c>
      <c r="CG264" t="b">
        <v>0</v>
      </c>
      <c r="CH264" t="b">
        <v>0</v>
      </c>
      <c r="CI264" t="b">
        <v>0</v>
      </c>
      <c r="CJ264" t="b">
        <v>0</v>
      </c>
      <c r="CK264" t="b">
        <v>0</v>
      </c>
      <c r="CL264" t="b">
        <v>0</v>
      </c>
      <c r="CM264" t="b">
        <v>0</v>
      </c>
      <c r="CN264" t="b">
        <v>0</v>
      </c>
      <c r="CO264" t="b">
        <v>0</v>
      </c>
      <c r="CP264" t="b">
        <v>0</v>
      </c>
      <c r="CQ264" t="b">
        <v>0</v>
      </c>
      <c r="CR264" t="b">
        <v>0</v>
      </c>
    </row>
    <row r="265" spans="1:96" x14ac:dyDescent="0.25">
      <c r="A265">
        <v>411</v>
      </c>
      <c r="B265" t="s">
        <v>413</v>
      </c>
      <c r="C265" t="s">
        <v>415</v>
      </c>
      <c r="D265" t="s">
        <v>249</v>
      </c>
      <c r="E265" t="s">
        <v>113</v>
      </c>
      <c r="F265" t="s">
        <v>414</v>
      </c>
      <c r="G265">
        <v>29341</v>
      </c>
      <c r="H265" t="s">
        <v>2197</v>
      </c>
      <c r="I265" t="s">
        <v>61</v>
      </c>
      <c r="J265" t="s">
        <v>2197</v>
      </c>
      <c r="K265" t="s">
        <v>2197</v>
      </c>
      <c r="L265">
        <v>2050</v>
      </c>
      <c r="M265" t="s">
        <v>98</v>
      </c>
      <c r="N265" t="s">
        <v>61</v>
      </c>
      <c r="O265">
        <v>1</v>
      </c>
      <c r="P265">
        <v>2</v>
      </c>
      <c r="Q265">
        <v>0.5</v>
      </c>
      <c r="V265">
        <v>359945</v>
      </c>
      <c r="W265">
        <v>294268</v>
      </c>
      <c r="X265">
        <v>59</v>
      </c>
      <c r="Y265">
        <v>12</v>
      </c>
      <c r="Z265">
        <v>38063</v>
      </c>
      <c r="AA265">
        <v>0.79661016949152541</v>
      </c>
      <c r="AB265">
        <v>0</v>
      </c>
      <c r="AC265" t="s">
        <v>2213</v>
      </c>
      <c r="AD265" t="s">
        <v>61</v>
      </c>
      <c r="AE265">
        <v>0</v>
      </c>
      <c r="AG265" t="s">
        <v>2213</v>
      </c>
      <c r="AI265" t="s">
        <v>2341</v>
      </c>
      <c r="AL265" t="s">
        <v>2303</v>
      </c>
      <c r="AN265" t="s">
        <v>10</v>
      </c>
      <c r="AO265" t="s">
        <v>416</v>
      </c>
      <c r="AP265" t="s">
        <v>417</v>
      </c>
      <c r="AQ265" t="s">
        <v>418</v>
      </c>
      <c r="AR265" t="s">
        <v>61</v>
      </c>
      <c r="AV265">
        <v>0</v>
      </c>
      <c r="BE265" t="s">
        <v>60</v>
      </c>
      <c r="BH265" t="s">
        <v>60</v>
      </c>
      <c r="BN265" t="s">
        <v>60</v>
      </c>
      <c r="BQ265" t="s">
        <v>61</v>
      </c>
      <c r="BR265">
        <v>43861</v>
      </c>
      <c r="BS265">
        <v>-0.49041095890410957</v>
      </c>
      <c r="BT265">
        <v>43861</v>
      </c>
      <c r="BU265" t="s">
        <v>11</v>
      </c>
      <c r="BV265" t="s">
        <v>60</v>
      </c>
      <c r="BW265" t="s">
        <v>60</v>
      </c>
      <c r="BX265" t="e">
        <v>#VALUE!</v>
      </c>
      <c r="BY265" t="s">
        <v>2197</v>
      </c>
      <c r="BZ265" t="b">
        <v>0</v>
      </c>
      <c r="CA265" t="b">
        <v>0</v>
      </c>
      <c r="CB265" t="b">
        <v>0</v>
      </c>
      <c r="CC265" t="b">
        <v>0</v>
      </c>
      <c r="CD265" t="b">
        <v>0</v>
      </c>
      <c r="CE265" t="b">
        <v>0</v>
      </c>
      <c r="CF265" t="b">
        <v>0</v>
      </c>
      <c r="CG265" t="b">
        <v>0</v>
      </c>
      <c r="CH265" t="b">
        <v>0</v>
      </c>
      <c r="CI265" t="b">
        <v>0</v>
      </c>
      <c r="CJ265" t="b">
        <v>0</v>
      </c>
      <c r="CK265" t="b">
        <v>0</v>
      </c>
      <c r="CL265" t="b">
        <v>0</v>
      </c>
      <c r="CM265" t="b">
        <v>0</v>
      </c>
      <c r="CN265" t="b">
        <v>0</v>
      </c>
      <c r="CO265" t="b">
        <v>0</v>
      </c>
      <c r="CP265" t="b">
        <v>0</v>
      </c>
      <c r="CQ265" t="b">
        <v>0</v>
      </c>
      <c r="CR265" t="b">
        <v>0</v>
      </c>
    </row>
    <row r="266" spans="1:96" x14ac:dyDescent="0.25">
      <c r="A266">
        <v>404</v>
      </c>
      <c r="B266" t="s">
        <v>2067</v>
      </c>
      <c r="C266" t="s">
        <v>2069</v>
      </c>
      <c r="D266" t="s">
        <v>144</v>
      </c>
      <c r="E266" t="s">
        <v>57</v>
      </c>
      <c r="F266" t="s">
        <v>2068</v>
      </c>
      <c r="G266">
        <v>19090</v>
      </c>
      <c r="H266">
        <v>1</v>
      </c>
      <c r="I266" t="s">
        <v>4027</v>
      </c>
      <c r="J266" t="s">
        <v>58</v>
      </c>
      <c r="K266">
        <v>8</v>
      </c>
      <c r="L266">
        <v>1843</v>
      </c>
      <c r="M266" t="s">
        <v>152</v>
      </c>
      <c r="N266" t="s">
        <v>1988</v>
      </c>
      <c r="O266">
        <v>2</v>
      </c>
      <c r="P266">
        <v>3</v>
      </c>
      <c r="Q266">
        <v>0.91666666666666652</v>
      </c>
      <c r="V266">
        <v>1179000</v>
      </c>
      <c r="W266">
        <v>1306115</v>
      </c>
      <c r="X266">
        <v>120</v>
      </c>
      <c r="Y266">
        <v>13</v>
      </c>
      <c r="Z266">
        <v>90707</v>
      </c>
      <c r="AA266">
        <v>0.89166666666666672</v>
      </c>
      <c r="AB266">
        <v>5</v>
      </c>
      <c r="AC266" t="s">
        <v>2978</v>
      </c>
      <c r="AD266" t="s">
        <v>2979</v>
      </c>
      <c r="AE266">
        <v>1</v>
      </c>
      <c r="AF266" t="s">
        <v>2567</v>
      </c>
      <c r="AG266">
        <v>43894</v>
      </c>
      <c r="AI266" t="s">
        <v>2980</v>
      </c>
      <c r="AL266" t="s">
        <v>2981</v>
      </c>
      <c r="AN266" t="s">
        <v>10</v>
      </c>
      <c r="AO266" t="s">
        <v>2070</v>
      </c>
      <c r="AP266" t="s">
        <v>325</v>
      </c>
      <c r="AQ266" t="s">
        <v>766</v>
      </c>
      <c r="AR266">
        <v>2</v>
      </c>
      <c r="AS266" t="s">
        <v>2982</v>
      </c>
      <c r="AT266" t="s">
        <v>2554</v>
      </c>
      <c r="AU266" t="s">
        <v>2983</v>
      </c>
      <c r="AV266">
        <v>4</v>
      </c>
      <c r="AZ266" t="s">
        <v>2362</v>
      </c>
      <c r="BC266" t="s">
        <v>11</v>
      </c>
      <c r="BE266" t="s">
        <v>60</v>
      </c>
      <c r="BH266" t="s">
        <v>60</v>
      </c>
      <c r="BK266" t="s">
        <v>10</v>
      </c>
      <c r="BN266" t="s">
        <v>60</v>
      </c>
      <c r="BQ266" t="s">
        <v>61</v>
      </c>
      <c r="BR266">
        <v>45961</v>
      </c>
      <c r="BS266">
        <v>5.2630136986301368</v>
      </c>
      <c r="BT266">
        <v>45961</v>
      </c>
      <c r="BU266" t="s">
        <v>11</v>
      </c>
      <c r="BV266">
        <v>621045.67000000004</v>
      </c>
      <c r="BW266">
        <v>-34227.96</v>
      </c>
      <c r="BX266">
        <v>-5.5113434733390858E-2</v>
      </c>
      <c r="BY266" t="s">
        <v>2332</v>
      </c>
      <c r="BZ266" t="b">
        <v>1</v>
      </c>
      <c r="CA266" t="b">
        <v>1</v>
      </c>
      <c r="CB266" t="b">
        <v>0</v>
      </c>
      <c r="CC266" t="b">
        <v>1</v>
      </c>
      <c r="CD266" t="b">
        <v>1</v>
      </c>
      <c r="CE266" t="b">
        <v>0</v>
      </c>
      <c r="CF266" t="b">
        <v>0</v>
      </c>
      <c r="CG266" t="b">
        <v>0</v>
      </c>
      <c r="CH266" t="b">
        <v>0</v>
      </c>
      <c r="CI266" t="b">
        <v>0</v>
      </c>
      <c r="CJ266" t="b">
        <v>0</v>
      </c>
      <c r="CK266" t="b">
        <v>0</v>
      </c>
      <c r="CL266" t="b">
        <v>0</v>
      </c>
      <c r="CM266" t="b">
        <v>0</v>
      </c>
      <c r="CN266" t="b">
        <v>0</v>
      </c>
      <c r="CO266" t="b">
        <v>0</v>
      </c>
      <c r="CP266" t="b">
        <v>0</v>
      </c>
      <c r="CQ266" t="b">
        <v>0</v>
      </c>
      <c r="CR266" t="b">
        <v>0</v>
      </c>
    </row>
    <row r="267" spans="1:96" x14ac:dyDescent="0.25">
      <c r="A267">
        <v>406</v>
      </c>
      <c r="B267" t="s">
        <v>1051</v>
      </c>
      <c r="C267" t="s">
        <v>1053</v>
      </c>
      <c r="D267" t="s">
        <v>298</v>
      </c>
      <c r="E267" t="s">
        <v>164</v>
      </c>
      <c r="F267" t="s">
        <v>1052</v>
      </c>
      <c r="G267">
        <v>75069</v>
      </c>
      <c r="H267">
        <v>0</v>
      </c>
      <c r="I267" t="s">
        <v>4036</v>
      </c>
      <c r="J267" t="s">
        <v>4037</v>
      </c>
      <c r="K267">
        <v>17</v>
      </c>
      <c r="L267">
        <v>1679</v>
      </c>
      <c r="M267" t="s">
        <v>1054</v>
      </c>
      <c r="N267" t="s">
        <v>2306</v>
      </c>
      <c r="O267">
        <v>1</v>
      </c>
      <c r="P267">
        <v>3</v>
      </c>
      <c r="Q267">
        <v>0.66666666666666663</v>
      </c>
      <c r="V267">
        <v>221577</v>
      </c>
      <c r="W267" t="s">
        <v>61</v>
      </c>
      <c r="X267">
        <v>40</v>
      </c>
      <c r="Y267">
        <v>6</v>
      </c>
      <c r="Z267" t="s">
        <v>61</v>
      </c>
      <c r="AA267">
        <v>0.85</v>
      </c>
      <c r="AB267">
        <v>1</v>
      </c>
      <c r="AC267" t="s">
        <v>3110</v>
      </c>
      <c r="AD267" t="s">
        <v>61</v>
      </c>
      <c r="AE267">
        <v>0</v>
      </c>
      <c r="AG267">
        <v>43874</v>
      </c>
      <c r="AH267">
        <v>43969</v>
      </c>
      <c r="AI267" t="s">
        <v>2289</v>
      </c>
      <c r="AL267" t="s">
        <v>3130</v>
      </c>
      <c r="AN267" t="s">
        <v>10</v>
      </c>
      <c r="AO267" t="s">
        <v>1055</v>
      </c>
      <c r="AP267">
        <v>24</v>
      </c>
      <c r="AQ267">
        <v>43</v>
      </c>
      <c r="AR267" t="s">
        <v>3110</v>
      </c>
      <c r="AS267" t="s">
        <v>3131</v>
      </c>
      <c r="AT267" t="s">
        <v>2330</v>
      </c>
      <c r="AU267" t="s">
        <v>3132</v>
      </c>
      <c r="AV267">
        <v>1</v>
      </c>
      <c r="AZ267" t="s">
        <v>2362</v>
      </c>
      <c r="BC267" t="s">
        <v>11</v>
      </c>
      <c r="BE267" t="s">
        <v>60</v>
      </c>
      <c r="BH267" t="s">
        <v>60</v>
      </c>
      <c r="BK267" t="s">
        <v>10</v>
      </c>
      <c r="BL267">
        <v>180</v>
      </c>
      <c r="BM267">
        <v>180</v>
      </c>
      <c r="BN267" t="s">
        <v>60</v>
      </c>
      <c r="BP267" t="s">
        <v>372</v>
      </c>
      <c r="BQ267" t="s">
        <v>61</v>
      </c>
      <c r="BR267">
        <v>44227</v>
      </c>
      <c r="BS267">
        <v>0.51232876712328768</v>
      </c>
      <c r="BT267">
        <v>44227</v>
      </c>
      <c r="BU267" t="s">
        <v>11</v>
      </c>
      <c r="BV267">
        <v>375332.72</v>
      </c>
      <c r="BW267">
        <v>9169.0300000000007</v>
      </c>
      <c r="BX267">
        <v>2.4429071891200964E-2</v>
      </c>
      <c r="BY267" t="s">
        <v>2286</v>
      </c>
      <c r="BZ267" t="b">
        <v>0</v>
      </c>
      <c r="CA267" t="b">
        <v>0</v>
      </c>
      <c r="CB267" t="b">
        <v>0</v>
      </c>
      <c r="CC267" t="b">
        <v>0</v>
      </c>
      <c r="CD267" t="b">
        <v>0</v>
      </c>
      <c r="CE267" t="b">
        <v>0</v>
      </c>
      <c r="CF267" t="b">
        <v>0</v>
      </c>
      <c r="CG267" t="b">
        <v>0</v>
      </c>
      <c r="CH267" t="b">
        <v>0</v>
      </c>
      <c r="CI267" t="b">
        <v>0</v>
      </c>
      <c r="CJ267" t="b">
        <v>1</v>
      </c>
      <c r="CK267" t="b">
        <v>0</v>
      </c>
      <c r="CL267" t="b">
        <v>0</v>
      </c>
      <c r="CM267" t="b">
        <v>0</v>
      </c>
      <c r="CN267" t="b">
        <v>0</v>
      </c>
      <c r="CO267" t="b">
        <v>0</v>
      </c>
      <c r="CP267" t="b">
        <v>0</v>
      </c>
      <c r="CQ267" t="b">
        <v>0</v>
      </c>
      <c r="CR267" t="b">
        <v>0</v>
      </c>
    </row>
    <row r="268" spans="1:96" x14ac:dyDescent="0.25">
      <c r="A268">
        <v>407</v>
      </c>
      <c r="B268" t="s">
        <v>2095</v>
      </c>
      <c r="C268" t="s">
        <v>2097</v>
      </c>
      <c r="D268" t="s">
        <v>131</v>
      </c>
      <c r="E268" t="s">
        <v>72</v>
      </c>
      <c r="F268" t="s">
        <v>2096</v>
      </c>
      <c r="G268">
        <v>34741</v>
      </c>
      <c r="H268">
        <v>2</v>
      </c>
      <c r="I268" t="s">
        <v>122</v>
      </c>
      <c r="J268" t="s">
        <v>157</v>
      </c>
      <c r="K268">
        <v>5</v>
      </c>
      <c r="L268">
        <v>1600</v>
      </c>
      <c r="M268" t="s">
        <v>2098</v>
      </c>
      <c r="N268" t="s">
        <v>1988</v>
      </c>
      <c r="O268">
        <v>1</v>
      </c>
      <c r="P268">
        <v>2</v>
      </c>
      <c r="Q268">
        <v>0.5</v>
      </c>
      <c r="V268">
        <v>431191</v>
      </c>
      <c r="W268" t="s">
        <v>61</v>
      </c>
      <c r="X268">
        <v>39</v>
      </c>
      <c r="Y268">
        <v>4</v>
      </c>
      <c r="Z268">
        <v>42891</v>
      </c>
      <c r="AA268">
        <v>0.89743589743589747</v>
      </c>
      <c r="AB268">
        <v>6</v>
      </c>
      <c r="AC268" t="s">
        <v>3680</v>
      </c>
      <c r="AD268" t="s">
        <v>61</v>
      </c>
      <c r="AE268">
        <v>0</v>
      </c>
      <c r="AG268">
        <v>43884</v>
      </c>
      <c r="AH268">
        <v>43983</v>
      </c>
      <c r="AI268" t="s">
        <v>3681</v>
      </c>
      <c r="AJ268">
        <v>44004</v>
      </c>
      <c r="AK268" t="s">
        <v>3978</v>
      </c>
      <c r="AL268" t="s">
        <v>4084</v>
      </c>
      <c r="AM268">
        <v>44013</v>
      </c>
      <c r="AN268" t="s">
        <v>10</v>
      </c>
      <c r="AO268" t="s">
        <v>2099</v>
      </c>
      <c r="AP268" t="s">
        <v>109</v>
      </c>
      <c r="AQ268">
        <v>20.29</v>
      </c>
      <c r="AR268">
        <v>5</v>
      </c>
      <c r="AS268" t="s">
        <v>3682</v>
      </c>
      <c r="AT268" t="s">
        <v>3683</v>
      </c>
      <c r="AU268" t="s">
        <v>3684</v>
      </c>
      <c r="AV268">
        <v>6</v>
      </c>
      <c r="AW268" t="s">
        <v>2283</v>
      </c>
      <c r="AX268" t="s">
        <v>2284</v>
      </c>
      <c r="AZ268" t="s">
        <v>2362</v>
      </c>
      <c r="BC268" t="s">
        <v>10</v>
      </c>
      <c r="BD268">
        <v>185</v>
      </c>
      <c r="BE268" t="s">
        <v>60</v>
      </c>
      <c r="BH268" t="s">
        <v>60</v>
      </c>
      <c r="BJ268" t="s">
        <v>2520</v>
      </c>
      <c r="BK268" t="s">
        <v>10</v>
      </c>
      <c r="BL268">
        <v>365</v>
      </c>
      <c r="BM268">
        <v>120</v>
      </c>
      <c r="BN268" t="s">
        <v>60</v>
      </c>
      <c r="BP268">
        <v>30</v>
      </c>
      <c r="BQ268" t="s">
        <v>61</v>
      </c>
      <c r="BR268">
        <v>46053</v>
      </c>
      <c r="BS268">
        <v>5.515068493150685</v>
      </c>
      <c r="BT268">
        <v>46053</v>
      </c>
      <c r="BU268" t="s">
        <v>11</v>
      </c>
      <c r="BV268">
        <v>450262.31</v>
      </c>
      <c r="BW268">
        <v>19076.990000000002</v>
      </c>
      <c r="BX268">
        <v>4.2368613975262558E-2</v>
      </c>
      <c r="BY268" t="s">
        <v>2286</v>
      </c>
      <c r="BZ268" t="b">
        <v>0</v>
      </c>
      <c r="CA268" t="b">
        <v>0</v>
      </c>
      <c r="CB268" t="b">
        <v>0</v>
      </c>
      <c r="CC268" t="b">
        <v>0</v>
      </c>
      <c r="CD268" t="b">
        <v>0</v>
      </c>
      <c r="CE268" t="b">
        <v>0</v>
      </c>
      <c r="CF268" t="b">
        <v>0</v>
      </c>
      <c r="CG268" t="b">
        <v>0</v>
      </c>
      <c r="CH268" t="b">
        <v>0</v>
      </c>
      <c r="CI268" t="b">
        <v>0</v>
      </c>
      <c r="CJ268" t="b">
        <v>0</v>
      </c>
      <c r="CK268" t="b">
        <v>0</v>
      </c>
      <c r="CL268" t="b">
        <v>0</v>
      </c>
      <c r="CM268" t="b">
        <v>0</v>
      </c>
      <c r="CN268" t="b">
        <v>0</v>
      </c>
      <c r="CO268" t="b">
        <v>0</v>
      </c>
      <c r="CP268" t="b">
        <v>0</v>
      </c>
      <c r="CQ268" t="b">
        <v>0</v>
      </c>
      <c r="CR268" t="b">
        <v>0</v>
      </c>
    </row>
    <row r="269" spans="1:96" x14ac:dyDescent="0.25">
      <c r="A269">
        <v>409</v>
      </c>
      <c r="B269" t="s">
        <v>1056</v>
      </c>
      <c r="C269" t="s">
        <v>1058</v>
      </c>
      <c r="D269" t="s">
        <v>144</v>
      </c>
      <c r="E269" t="s">
        <v>113</v>
      </c>
      <c r="F269" t="s">
        <v>1057</v>
      </c>
      <c r="G269">
        <v>18372</v>
      </c>
      <c r="H269">
        <v>1</v>
      </c>
      <c r="I269" t="s">
        <v>4027</v>
      </c>
      <c r="J269" t="s">
        <v>279</v>
      </c>
      <c r="K269">
        <v>15</v>
      </c>
      <c r="L269">
        <v>2400</v>
      </c>
      <c r="M269" t="s">
        <v>98</v>
      </c>
      <c r="N269" t="s">
        <v>2311</v>
      </c>
      <c r="O269">
        <v>1</v>
      </c>
      <c r="P269">
        <v>3</v>
      </c>
      <c r="Q269">
        <v>0.66666666666666663</v>
      </c>
      <c r="V269">
        <v>411000</v>
      </c>
      <c r="W269">
        <v>461129</v>
      </c>
      <c r="X269">
        <v>104</v>
      </c>
      <c r="Y269">
        <v>1</v>
      </c>
      <c r="Z269">
        <v>20038</v>
      </c>
      <c r="AA269">
        <v>0.99038461538461542</v>
      </c>
      <c r="AB269">
        <v>0</v>
      </c>
      <c r="AC269" t="s">
        <v>61</v>
      </c>
      <c r="AD269" t="s">
        <v>61</v>
      </c>
      <c r="AF269" t="s">
        <v>61</v>
      </c>
      <c r="AG269" t="s">
        <v>60</v>
      </c>
      <c r="AI269" t="s">
        <v>2289</v>
      </c>
      <c r="AL269" t="s">
        <v>2303</v>
      </c>
      <c r="AN269" t="s">
        <v>11</v>
      </c>
      <c r="AO269" t="s">
        <v>92</v>
      </c>
      <c r="AP269" t="s">
        <v>61</v>
      </c>
      <c r="AQ269" t="s">
        <v>61</v>
      </c>
      <c r="AR269" t="s">
        <v>61</v>
      </c>
      <c r="AV269">
        <v>0</v>
      </c>
      <c r="BE269" t="s">
        <v>60</v>
      </c>
      <c r="BH269" t="s">
        <v>60</v>
      </c>
      <c r="BN269" t="s">
        <v>60</v>
      </c>
      <c r="BQ269" t="s">
        <v>61</v>
      </c>
      <c r="BR269">
        <v>44227</v>
      </c>
      <c r="BS269">
        <v>0.51232876712328768</v>
      </c>
      <c r="BT269">
        <v>44227</v>
      </c>
      <c r="BU269" t="s">
        <v>11</v>
      </c>
      <c r="BV269">
        <v>870586.82</v>
      </c>
      <c r="BW269">
        <v>113700.2</v>
      </c>
      <c r="BX269">
        <v>0.13060179339723982</v>
      </c>
      <c r="BY269" t="s">
        <v>2332</v>
      </c>
      <c r="BZ269" t="b">
        <v>0</v>
      </c>
      <c r="CA269" t="b">
        <v>0</v>
      </c>
      <c r="CB269" t="b">
        <v>0</v>
      </c>
      <c r="CC269" t="b">
        <v>0</v>
      </c>
      <c r="CD269" t="b">
        <v>0</v>
      </c>
      <c r="CE269" t="b">
        <v>0</v>
      </c>
      <c r="CF269" t="b">
        <v>0</v>
      </c>
      <c r="CG269" t="b">
        <v>0</v>
      </c>
      <c r="CH269" t="b">
        <v>0</v>
      </c>
      <c r="CI269" t="b">
        <v>0</v>
      </c>
      <c r="CJ269" t="b">
        <v>0</v>
      </c>
      <c r="CK269" t="b">
        <v>0</v>
      </c>
      <c r="CL269" t="b">
        <v>0</v>
      </c>
      <c r="CM269" t="b">
        <v>0</v>
      </c>
      <c r="CN269" t="b">
        <v>0</v>
      </c>
      <c r="CO269" t="b">
        <v>0</v>
      </c>
      <c r="CP269" t="b">
        <v>0</v>
      </c>
      <c r="CQ269" t="b">
        <v>0</v>
      </c>
      <c r="CR269" t="b">
        <v>0</v>
      </c>
    </row>
    <row r="270" spans="1:96" x14ac:dyDescent="0.25">
      <c r="A270">
        <v>412</v>
      </c>
      <c r="B270" t="s">
        <v>2100</v>
      </c>
      <c r="C270" t="s">
        <v>2102</v>
      </c>
      <c r="D270" t="s">
        <v>83</v>
      </c>
      <c r="E270" t="s">
        <v>57</v>
      </c>
      <c r="F270" t="s">
        <v>2101</v>
      </c>
      <c r="G270">
        <v>1960</v>
      </c>
      <c r="H270">
        <v>1</v>
      </c>
      <c r="I270" t="s">
        <v>4027</v>
      </c>
      <c r="J270" t="s">
        <v>106</v>
      </c>
      <c r="K270">
        <v>4</v>
      </c>
      <c r="L270">
        <v>1590</v>
      </c>
      <c r="M270" t="s">
        <v>98</v>
      </c>
      <c r="N270" t="s">
        <v>2311</v>
      </c>
      <c r="O270">
        <v>2</v>
      </c>
      <c r="P270">
        <v>3</v>
      </c>
      <c r="Q270">
        <v>0.91666666666666652</v>
      </c>
      <c r="V270">
        <v>1591350</v>
      </c>
      <c r="W270">
        <v>1312640</v>
      </c>
      <c r="X270">
        <v>125</v>
      </c>
      <c r="Y270">
        <v>3</v>
      </c>
      <c r="Z270">
        <v>92398</v>
      </c>
      <c r="AA270">
        <v>0.97599999999999998</v>
      </c>
      <c r="AB270">
        <v>4</v>
      </c>
      <c r="AC270" t="s">
        <v>2883</v>
      </c>
      <c r="AD270" t="s">
        <v>2884</v>
      </c>
      <c r="AE270">
        <v>1</v>
      </c>
      <c r="AF270" t="s">
        <v>2885</v>
      </c>
      <c r="AG270">
        <v>43882</v>
      </c>
      <c r="AI270" t="s">
        <v>2289</v>
      </c>
      <c r="AL270" t="s">
        <v>2886</v>
      </c>
      <c r="AN270" t="s">
        <v>10</v>
      </c>
      <c r="AO270" t="s">
        <v>2103</v>
      </c>
      <c r="AP270" t="s">
        <v>514</v>
      </c>
      <c r="AQ270">
        <v>0</v>
      </c>
      <c r="AR270">
        <v>3</v>
      </c>
      <c r="AS270" t="s">
        <v>2887</v>
      </c>
      <c r="AT270" t="s">
        <v>2888</v>
      </c>
      <c r="AU270" t="s">
        <v>2724</v>
      </c>
      <c r="AV270">
        <v>3</v>
      </c>
      <c r="AZ270" t="s">
        <v>24</v>
      </c>
      <c r="BC270" t="s">
        <v>10</v>
      </c>
      <c r="BD270">
        <v>180</v>
      </c>
      <c r="BE270" t="s">
        <v>60</v>
      </c>
      <c r="BF270" t="s">
        <v>10</v>
      </c>
      <c r="BG270" t="s">
        <v>2213</v>
      </c>
      <c r="BH270" t="e">
        <v>#VALUE!</v>
      </c>
      <c r="BJ270" t="s">
        <v>2564</v>
      </c>
      <c r="BK270" t="s">
        <v>10</v>
      </c>
      <c r="BL270">
        <v>540</v>
      </c>
      <c r="BM270">
        <v>60</v>
      </c>
      <c r="BN270" t="s">
        <v>60</v>
      </c>
      <c r="BP270">
        <v>120</v>
      </c>
      <c r="BQ270" t="s">
        <v>61</v>
      </c>
      <c r="BR270">
        <v>46053</v>
      </c>
      <c r="BS270">
        <v>5.515068493150685</v>
      </c>
      <c r="BT270">
        <v>46053</v>
      </c>
      <c r="BU270" t="s">
        <v>11</v>
      </c>
      <c r="BV270">
        <v>638614.17000000004</v>
      </c>
      <c r="BW270">
        <v>-96799</v>
      </c>
      <c r="BX270">
        <v>-0.15157665543187054</v>
      </c>
      <c r="BY270" t="s">
        <v>2332</v>
      </c>
      <c r="BZ270" t="b">
        <v>1</v>
      </c>
      <c r="CA270" t="b">
        <v>1</v>
      </c>
      <c r="CB270" t="b">
        <v>0</v>
      </c>
      <c r="CC270" t="b">
        <v>0</v>
      </c>
      <c r="CD270" t="b">
        <v>1</v>
      </c>
      <c r="CE270" t="b">
        <v>0</v>
      </c>
      <c r="CF270" t="b">
        <v>0</v>
      </c>
      <c r="CG270" t="b">
        <v>0</v>
      </c>
      <c r="CH270" t="b">
        <v>0</v>
      </c>
      <c r="CI270" t="b">
        <v>0</v>
      </c>
      <c r="CJ270" t="b">
        <v>0</v>
      </c>
      <c r="CK270" t="b">
        <v>0</v>
      </c>
      <c r="CL270" t="b">
        <v>0</v>
      </c>
      <c r="CM270" t="b">
        <v>0</v>
      </c>
      <c r="CN270" t="b">
        <v>0</v>
      </c>
      <c r="CO270" t="b">
        <v>0</v>
      </c>
      <c r="CP270" t="b">
        <v>0</v>
      </c>
      <c r="CQ270" t="b">
        <v>0</v>
      </c>
      <c r="CR270" t="b">
        <v>1</v>
      </c>
    </row>
    <row r="271" spans="1:96" x14ac:dyDescent="0.25">
      <c r="A271">
        <v>413</v>
      </c>
      <c r="B271" t="s">
        <v>858</v>
      </c>
      <c r="C271" t="s">
        <v>859</v>
      </c>
      <c r="D271" t="s">
        <v>778</v>
      </c>
      <c r="E271" t="s">
        <v>164</v>
      </c>
      <c r="F271" t="s">
        <v>2333</v>
      </c>
      <c r="G271">
        <v>5495</v>
      </c>
      <c r="H271">
        <v>1</v>
      </c>
      <c r="I271" t="s">
        <v>4027</v>
      </c>
      <c r="J271" t="s">
        <v>73</v>
      </c>
      <c r="K271">
        <v>2</v>
      </c>
      <c r="L271">
        <v>1488</v>
      </c>
      <c r="M271" t="s">
        <v>124</v>
      </c>
      <c r="N271" t="s">
        <v>1988</v>
      </c>
      <c r="O271">
        <v>2</v>
      </c>
      <c r="P271">
        <v>2</v>
      </c>
      <c r="Q271">
        <v>0.75</v>
      </c>
      <c r="V271" t="s">
        <v>61</v>
      </c>
      <c r="W271" t="s">
        <v>61</v>
      </c>
      <c r="X271">
        <v>32</v>
      </c>
      <c r="Y271">
        <v>5</v>
      </c>
      <c r="Z271" t="s">
        <v>61</v>
      </c>
      <c r="AA271">
        <v>0.84375</v>
      </c>
      <c r="AB271">
        <v>3</v>
      </c>
      <c r="AC271" t="s">
        <v>2334</v>
      </c>
      <c r="AD271" t="s">
        <v>61</v>
      </c>
      <c r="AE271">
        <v>5</v>
      </c>
      <c r="AG271">
        <v>43874</v>
      </c>
      <c r="AI271" t="s">
        <v>2289</v>
      </c>
      <c r="AL271" t="s">
        <v>2335</v>
      </c>
      <c r="AN271" t="s">
        <v>10</v>
      </c>
      <c r="AO271" t="s">
        <v>2336</v>
      </c>
      <c r="AP271" t="s">
        <v>860</v>
      </c>
      <c r="AQ271" t="s">
        <v>2337</v>
      </c>
      <c r="AR271">
        <v>3</v>
      </c>
      <c r="AS271" t="s">
        <v>2338</v>
      </c>
      <c r="AT271" t="s">
        <v>2320</v>
      </c>
      <c r="AU271" t="s">
        <v>2339</v>
      </c>
      <c r="AV271">
        <v>-2</v>
      </c>
      <c r="AW271" t="s">
        <v>2293</v>
      </c>
      <c r="AX271" t="s">
        <v>2284</v>
      </c>
      <c r="AY271" t="s">
        <v>3</v>
      </c>
      <c r="AZ271" t="s">
        <v>3</v>
      </c>
      <c r="BC271" t="s">
        <v>11</v>
      </c>
      <c r="BE271" t="s">
        <v>60</v>
      </c>
      <c r="BH271" t="s">
        <v>60</v>
      </c>
      <c r="BK271" t="s">
        <v>10</v>
      </c>
      <c r="BL271">
        <v>360</v>
      </c>
      <c r="BM271">
        <v>180</v>
      </c>
      <c r="BN271" t="s">
        <v>60</v>
      </c>
      <c r="BQ271" t="s">
        <v>61</v>
      </c>
      <c r="BR271">
        <v>44227</v>
      </c>
      <c r="BS271">
        <v>0.51232876712328768</v>
      </c>
      <c r="BT271">
        <v>44227</v>
      </c>
      <c r="BU271" t="s">
        <v>11</v>
      </c>
      <c r="BV271">
        <v>453428.6</v>
      </c>
      <c r="BW271">
        <v>36218.58</v>
      </c>
      <c r="BX271">
        <v>7.9877140524439796E-2</v>
      </c>
      <c r="BY271" t="s">
        <v>2332</v>
      </c>
      <c r="BZ271" t="b">
        <v>0</v>
      </c>
      <c r="CA271" t="b">
        <v>0</v>
      </c>
      <c r="CB271" t="b">
        <v>0</v>
      </c>
      <c r="CC271" t="b">
        <v>0</v>
      </c>
      <c r="CD271" t="b">
        <v>0</v>
      </c>
      <c r="CE271" t="b">
        <v>0</v>
      </c>
      <c r="CF271" t="b">
        <v>1</v>
      </c>
      <c r="CG271" t="b">
        <v>0</v>
      </c>
      <c r="CH271" t="b">
        <v>0</v>
      </c>
      <c r="CI271" t="b">
        <v>0</v>
      </c>
      <c r="CJ271" t="b">
        <v>0</v>
      </c>
      <c r="CK271" t="b">
        <v>0</v>
      </c>
      <c r="CL271" t="b">
        <v>0</v>
      </c>
      <c r="CM271" t="b">
        <v>0</v>
      </c>
      <c r="CN271" t="b">
        <v>0</v>
      </c>
      <c r="CO271" t="b">
        <v>0</v>
      </c>
      <c r="CP271" t="b">
        <v>0</v>
      </c>
      <c r="CQ271" t="b">
        <v>0</v>
      </c>
      <c r="CR271" t="b">
        <v>0</v>
      </c>
    </row>
    <row r="272" spans="1:96" x14ac:dyDescent="0.25">
      <c r="A272">
        <v>276</v>
      </c>
      <c r="B272" t="s">
        <v>1838</v>
      </c>
      <c r="C272" t="s">
        <v>1840</v>
      </c>
      <c r="D272" t="s">
        <v>323</v>
      </c>
      <c r="E272" t="s">
        <v>57</v>
      </c>
      <c r="F272" t="s">
        <v>1839</v>
      </c>
      <c r="G272">
        <v>63129</v>
      </c>
      <c r="H272">
        <v>2</v>
      </c>
      <c r="I272" t="s">
        <v>122</v>
      </c>
      <c r="J272" t="s">
        <v>210</v>
      </c>
      <c r="K272">
        <v>9</v>
      </c>
      <c r="L272">
        <v>876</v>
      </c>
      <c r="M272" t="s">
        <v>231</v>
      </c>
      <c r="N272" t="s">
        <v>1988</v>
      </c>
      <c r="O272">
        <v>3</v>
      </c>
      <c r="P272">
        <v>2</v>
      </c>
      <c r="Q272">
        <v>0.83333333333333348</v>
      </c>
      <c r="V272">
        <v>1044247</v>
      </c>
      <c r="W272">
        <v>883528</v>
      </c>
      <c r="X272">
        <v>107</v>
      </c>
      <c r="Y272" t="s">
        <v>61</v>
      </c>
      <c r="Z272">
        <v>173108</v>
      </c>
      <c r="AA272" t="e">
        <v>#VALUE!</v>
      </c>
      <c r="AB272">
        <v>6</v>
      </c>
      <c r="AC272" t="s">
        <v>61</v>
      </c>
      <c r="AD272" t="s">
        <v>61</v>
      </c>
      <c r="AF272" t="s">
        <v>61</v>
      </c>
      <c r="AG272" t="s">
        <v>60</v>
      </c>
      <c r="AI272" t="s">
        <v>2289</v>
      </c>
      <c r="AJ272">
        <v>44034</v>
      </c>
      <c r="AK272" t="s">
        <v>2300</v>
      </c>
      <c r="AL272" t="s">
        <v>4085</v>
      </c>
      <c r="AM272">
        <v>44034</v>
      </c>
      <c r="AN272" t="s">
        <v>11</v>
      </c>
      <c r="AO272" t="s">
        <v>92</v>
      </c>
      <c r="AP272" t="s">
        <v>61</v>
      </c>
      <c r="AQ272" t="s">
        <v>61</v>
      </c>
      <c r="AR272" t="s">
        <v>61</v>
      </c>
      <c r="AV272">
        <v>6</v>
      </c>
      <c r="BE272" t="s">
        <v>60</v>
      </c>
      <c r="BH272" t="s">
        <v>60</v>
      </c>
      <c r="BN272" t="s">
        <v>60</v>
      </c>
      <c r="BQ272" t="s">
        <v>61</v>
      </c>
      <c r="BR272">
        <v>45322</v>
      </c>
      <c r="BS272">
        <v>3.5123287671232877</v>
      </c>
      <c r="BT272">
        <v>45322</v>
      </c>
      <c r="BU272" t="s">
        <v>11</v>
      </c>
      <c r="BV272">
        <v>512279.57</v>
      </c>
      <c r="BW272">
        <v>-6048.05</v>
      </c>
      <c r="BX272">
        <v>-1.1806151082698847E-2</v>
      </c>
      <c r="BY272" t="s">
        <v>2332</v>
      </c>
      <c r="BZ272" t="b">
        <v>0</v>
      </c>
      <c r="CA272" t="b">
        <v>0</v>
      </c>
      <c r="CB272" t="b">
        <v>0</v>
      </c>
      <c r="CC272" t="b">
        <v>0</v>
      </c>
      <c r="CD272" t="b">
        <v>0</v>
      </c>
      <c r="CE272" t="b">
        <v>0</v>
      </c>
      <c r="CF272" t="b">
        <v>0</v>
      </c>
      <c r="CG272" t="b">
        <v>0</v>
      </c>
      <c r="CH272" t="b">
        <v>0</v>
      </c>
      <c r="CI272" t="b">
        <v>0</v>
      </c>
      <c r="CJ272" t="b">
        <v>0</v>
      </c>
      <c r="CK272" t="b">
        <v>0</v>
      </c>
      <c r="CL272" t="b">
        <v>0</v>
      </c>
      <c r="CM272" t="b">
        <v>0</v>
      </c>
      <c r="CN272" t="b">
        <v>0</v>
      </c>
      <c r="CO272" t="b">
        <v>0</v>
      </c>
      <c r="CP272" t="b">
        <v>0</v>
      </c>
      <c r="CQ272" t="b">
        <v>0</v>
      </c>
      <c r="CR272" t="b">
        <v>0</v>
      </c>
    </row>
    <row r="273" spans="1:96" x14ac:dyDescent="0.25">
      <c r="A273">
        <v>416</v>
      </c>
      <c r="B273" t="s">
        <v>419</v>
      </c>
      <c r="C273" t="s">
        <v>421</v>
      </c>
      <c r="D273" t="s">
        <v>283</v>
      </c>
      <c r="E273" t="s">
        <v>57</v>
      </c>
      <c r="F273" t="s">
        <v>420</v>
      </c>
      <c r="G273">
        <v>40207</v>
      </c>
      <c r="H273">
        <v>2</v>
      </c>
      <c r="I273" t="s">
        <v>122</v>
      </c>
      <c r="J273" t="s">
        <v>215</v>
      </c>
      <c r="K273">
        <v>16</v>
      </c>
      <c r="L273">
        <v>1913</v>
      </c>
      <c r="M273" t="s">
        <v>124</v>
      </c>
      <c r="N273" t="s">
        <v>2296</v>
      </c>
      <c r="O273">
        <v>2</v>
      </c>
      <c r="P273">
        <v>2</v>
      </c>
      <c r="Q273">
        <v>0.75</v>
      </c>
      <c r="W273">
        <v>1038773</v>
      </c>
      <c r="X273">
        <v>128</v>
      </c>
      <c r="Y273">
        <v>16</v>
      </c>
      <c r="Z273">
        <v>47139</v>
      </c>
      <c r="AA273">
        <v>0.875</v>
      </c>
      <c r="AB273">
        <v>4</v>
      </c>
      <c r="AC273" t="s">
        <v>3193</v>
      </c>
      <c r="AD273" t="s">
        <v>3194</v>
      </c>
      <c r="AE273">
        <v>0</v>
      </c>
      <c r="AF273">
        <v>0</v>
      </c>
      <c r="AG273">
        <v>43878</v>
      </c>
      <c r="AI273" t="s">
        <v>2289</v>
      </c>
      <c r="AJ273">
        <v>44033</v>
      </c>
      <c r="AK273" t="s">
        <v>4028</v>
      </c>
      <c r="AL273" t="s">
        <v>4086</v>
      </c>
      <c r="AM273">
        <v>44035</v>
      </c>
      <c r="AN273" t="s">
        <v>10</v>
      </c>
      <c r="AO273" t="s">
        <v>422</v>
      </c>
      <c r="AP273" t="s">
        <v>423</v>
      </c>
      <c r="AQ273" t="s">
        <v>1988</v>
      </c>
      <c r="AR273">
        <v>2</v>
      </c>
      <c r="AS273" t="s">
        <v>3195</v>
      </c>
      <c r="AT273" t="s">
        <v>2748</v>
      </c>
      <c r="AU273" t="s">
        <v>2749</v>
      </c>
      <c r="AV273">
        <v>4</v>
      </c>
      <c r="AW273" t="s">
        <v>2293</v>
      </c>
      <c r="AX273" t="s">
        <v>2301</v>
      </c>
      <c r="AY273" t="s">
        <v>4</v>
      </c>
      <c r="AZ273" t="s">
        <v>2362</v>
      </c>
      <c r="BC273" t="s">
        <v>10</v>
      </c>
      <c r="BD273">
        <v>180</v>
      </c>
      <c r="BE273" t="s">
        <v>60</v>
      </c>
      <c r="BH273" t="s">
        <v>60</v>
      </c>
      <c r="BN273" t="s">
        <v>60</v>
      </c>
      <c r="BQ273" t="s">
        <v>61</v>
      </c>
      <c r="BR273">
        <v>44592</v>
      </c>
      <c r="BS273">
        <v>1.5123287671232877</v>
      </c>
      <c r="BT273">
        <v>44592</v>
      </c>
      <c r="BU273" t="s">
        <v>11</v>
      </c>
      <c r="BV273">
        <v>409069.5</v>
      </c>
      <c r="BW273">
        <v>-383.81</v>
      </c>
      <c r="BX273">
        <v>-9.3825132404151375E-4</v>
      </c>
      <c r="BY273" t="s">
        <v>2332</v>
      </c>
      <c r="BZ273" t="b">
        <v>0</v>
      </c>
      <c r="CA273" t="b">
        <v>1</v>
      </c>
      <c r="CB273" t="b">
        <v>0</v>
      </c>
      <c r="CC273" t="b">
        <v>0</v>
      </c>
      <c r="CD273" t="b">
        <v>0</v>
      </c>
      <c r="CE273" t="b">
        <v>0</v>
      </c>
      <c r="CF273" t="b">
        <v>0</v>
      </c>
      <c r="CG273" t="b">
        <v>1</v>
      </c>
      <c r="CH273" t="b">
        <v>0</v>
      </c>
      <c r="CI273" t="b">
        <v>0</v>
      </c>
      <c r="CJ273" t="b">
        <v>0</v>
      </c>
      <c r="CK273" t="b">
        <v>0</v>
      </c>
      <c r="CL273" t="b">
        <v>0</v>
      </c>
      <c r="CM273" t="b">
        <v>0</v>
      </c>
      <c r="CN273" t="b">
        <v>0</v>
      </c>
      <c r="CO273" t="b">
        <v>0</v>
      </c>
      <c r="CP273" t="b">
        <v>1</v>
      </c>
      <c r="CQ273" t="b">
        <v>0</v>
      </c>
      <c r="CR273" t="b">
        <v>0</v>
      </c>
    </row>
    <row r="274" spans="1:96" x14ac:dyDescent="0.25">
      <c r="A274">
        <v>419</v>
      </c>
      <c r="B274" t="s">
        <v>424</v>
      </c>
      <c r="C274" t="s">
        <v>225</v>
      </c>
      <c r="D274" t="s">
        <v>214</v>
      </c>
      <c r="E274" t="s">
        <v>72</v>
      </c>
      <c r="F274" t="s">
        <v>425</v>
      </c>
      <c r="G274">
        <v>45440</v>
      </c>
      <c r="H274" t="s">
        <v>2197</v>
      </c>
      <c r="I274" t="s">
        <v>61</v>
      </c>
      <c r="J274" t="s">
        <v>2197</v>
      </c>
      <c r="K274" t="s">
        <v>2197</v>
      </c>
      <c r="L274">
        <v>1618</v>
      </c>
      <c r="M274" t="s">
        <v>426</v>
      </c>
      <c r="N274" t="s">
        <v>61</v>
      </c>
      <c r="O274">
        <v>3</v>
      </c>
      <c r="P274">
        <v>2</v>
      </c>
      <c r="Q274">
        <v>0.83333333333333348</v>
      </c>
      <c r="V274">
        <v>760000</v>
      </c>
      <c r="W274">
        <v>682493</v>
      </c>
      <c r="X274">
        <v>108</v>
      </c>
      <c r="Y274">
        <v>7</v>
      </c>
      <c r="Z274">
        <v>96208</v>
      </c>
      <c r="AA274">
        <v>0.93518518518518523</v>
      </c>
      <c r="AB274">
        <v>4</v>
      </c>
      <c r="AC274" t="s">
        <v>3460</v>
      </c>
      <c r="AD274" t="s">
        <v>61</v>
      </c>
      <c r="AE274">
        <v>0</v>
      </c>
      <c r="AG274" t="s">
        <v>2213</v>
      </c>
      <c r="AI274" t="s">
        <v>2341</v>
      </c>
      <c r="AL274" t="s">
        <v>2303</v>
      </c>
      <c r="AN274" t="s">
        <v>10</v>
      </c>
      <c r="AO274" t="s">
        <v>427</v>
      </c>
      <c r="AP274" t="s">
        <v>428</v>
      </c>
      <c r="AQ274" t="s">
        <v>3461</v>
      </c>
      <c r="AS274" t="s">
        <v>429</v>
      </c>
      <c r="AT274" t="s">
        <v>78</v>
      </c>
      <c r="AU274" t="s">
        <v>430</v>
      </c>
      <c r="AV274">
        <v>4</v>
      </c>
      <c r="AW274" t="s">
        <v>2514</v>
      </c>
      <c r="AX274" t="s">
        <v>2343</v>
      </c>
      <c r="BC274" t="s">
        <v>11</v>
      </c>
      <c r="BE274" t="s">
        <v>60</v>
      </c>
      <c r="BH274" t="s">
        <v>60</v>
      </c>
      <c r="BK274" t="s">
        <v>10</v>
      </c>
      <c r="BN274" t="s">
        <v>60</v>
      </c>
      <c r="BQ274" t="s">
        <v>61</v>
      </c>
      <c r="BR274">
        <v>43861</v>
      </c>
      <c r="BS274">
        <v>-0.49041095890410957</v>
      </c>
      <c r="BT274">
        <v>43861</v>
      </c>
      <c r="BU274" t="s">
        <v>11</v>
      </c>
      <c r="BV274" t="s">
        <v>60</v>
      </c>
      <c r="BW274" t="s">
        <v>60</v>
      </c>
      <c r="BX274" t="e">
        <v>#VALUE!</v>
      </c>
      <c r="BY274" t="s">
        <v>2197</v>
      </c>
      <c r="BZ274" t="b">
        <v>0</v>
      </c>
      <c r="CA274" t="b">
        <v>0</v>
      </c>
      <c r="CB274" t="b">
        <v>0</v>
      </c>
      <c r="CC274" t="b">
        <v>0</v>
      </c>
      <c r="CD274" t="b">
        <v>0</v>
      </c>
      <c r="CE274" t="b">
        <v>0</v>
      </c>
      <c r="CF274" t="b">
        <v>0</v>
      </c>
      <c r="CG274" t="b">
        <v>0</v>
      </c>
      <c r="CH274" t="b">
        <v>0</v>
      </c>
      <c r="CI274" t="b">
        <v>0</v>
      </c>
      <c r="CJ274" t="b">
        <v>0</v>
      </c>
      <c r="CK274" t="b">
        <v>0</v>
      </c>
      <c r="CL274" t="b">
        <v>0</v>
      </c>
      <c r="CM274" t="b">
        <v>0</v>
      </c>
      <c r="CN274" t="b">
        <v>0</v>
      </c>
      <c r="CO274" t="b">
        <v>0</v>
      </c>
      <c r="CP274" t="b">
        <v>0</v>
      </c>
      <c r="CQ274" t="b">
        <v>0</v>
      </c>
      <c r="CR274" t="b">
        <v>0</v>
      </c>
    </row>
    <row r="275" spans="1:96" x14ac:dyDescent="0.25">
      <c r="A275">
        <v>417</v>
      </c>
      <c r="B275" t="s">
        <v>2104</v>
      </c>
      <c r="C275" t="s">
        <v>2106</v>
      </c>
      <c r="D275" t="s">
        <v>271</v>
      </c>
      <c r="E275" t="s">
        <v>57</v>
      </c>
      <c r="F275" t="s">
        <v>2105</v>
      </c>
      <c r="G275">
        <v>60431</v>
      </c>
      <c r="H275">
        <v>2</v>
      </c>
      <c r="I275" t="s">
        <v>122</v>
      </c>
      <c r="J275" t="s">
        <v>272</v>
      </c>
      <c r="K275">
        <v>12</v>
      </c>
      <c r="L275">
        <v>1600</v>
      </c>
      <c r="M275" t="s">
        <v>410</v>
      </c>
      <c r="N275" t="s">
        <v>2306</v>
      </c>
      <c r="O275">
        <v>3</v>
      </c>
      <c r="P275">
        <v>3</v>
      </c>
      <c r="Q275">
        <v>1</v>
      </c>
      <c r="V275">
        <v>982059</v>
      </c>
      <c r="W275">
        <v>719955</v>
      </c>
      <c r="X275">
        <v>74</v>
      </c>
      <c r="Y275">
        <v>4</v>
      </c>
      <c r="Z275">
        <v>242721</v>
      </c>
      <c r="AA275">
        <v>0.94594594594594594</v>
      </c>
      <c r="AB275">
        <v>4</v>
      </c>
      <c r="AC275" t="s">
        <v>2407</v>
      </c>
      <c r="AD275" t="s">
        <v>2453</v>
      </c>
      <c r="AE275">
        <v>2</v>
      </c>
      <c r="AF275" t="s">
        <v>2391</v>
      </c>
      <c r="AG275">
        <v>43892</v>
      </c>
      <c r="AI275" t="s">
        <v>2454</v>
      </c>
      <c r="AL275" t="s">
        <v>2455</v>
      </c>
      <c r="AN275" t="s">
        <v>10</v>
      </c>
      <c r="AO275" t="s">
        <v>2107</v>
      </c>
      <c r="AP275">
        <v>14</v>
      </c>
      <c r="AQ275">
        <v>0</v>
      </c>
      <c r="AR275">
        <v>3</v>
      </c>
      <c r="AS275" t="s">
        <v>2108</v>
      </c>
      <c r="AT275" t="s">
        <v>78</v>
      </c>
      <c r="AU275" t="s">
        <v>2109</v>
      </c>
      <c r="AV275">
        <v>2</v>
      </c>
      <c r="AW275" t="s">
        <v>2293</v>
      </c>
      <c r="AX275" t="s">
        <v>2284</v>
      </c>
      <c r="AZ275" t="s">
        <v>2294</v>
      </c>
      <c r="BC275" t="s">
        <v>11</v>
      </c>
      <c r="BE275" t="s">
        <v>60</v>
      </c>
      <c r="BH275" t="s">
        <v>60</v>
      </c>
      <c r="BK275" t="s">
        <v>10</v>
      </c>
      <c r="BL275">
        <v>180</v>
      </c>
      <c r="BM275">
        <v>180</v>
      </c>
      <c r="BN275" t="s">
        <v>60</v>
      </c>
      <c r="BP275">
        <v>30</v>
      </c>
      <c r="BQ275" t="s">
        <v>61</v>
      </c>
      <c r="BR275">
        <v>46053</v>
      </c>
      <c r="BS275">
        <v>5.515068493150685</v>
      </c>
      <c r="BT275">
        <v>46053</v>
      </c>
      <c r="BU275" t="s">
        <v>11</v>
      </c>
      <c r="BV275">
        <v>539940.44999999995</v>
      </c>
      <c r="BW275">
        <v>-186539.91</v>
      </c>
      <c r="BX275">
        <v>-0.34548237680655342</v>
      </c>
      <c r="BY275" t="s">
        <v>2332</v>
      </c>
      <c r="BZ275" t="b">
        <v>1</v>
      </c>
      <c r="CA275" t="b">
        <v>1</v>
      </c>
      <c r="CB275" t="b">
        <v>0</v>
      </c>
      <c r="CC275" t="b">
        <v>1</v>
      </c>
      <c r="CD275" t="b">
        <v>0</v>
      </c>
      <c r="CE275" t="b">
        <v>0</v>
      </c>
      <c r="CF275" t="b">
        <v>0</v>
      </c>
      <c r="CG275" t="b">
        <v>0</v>
      </c>
      <c r="CH275" t="b">
        <v>0</v>
      </c>
      <c r="CI275" t="b">
        <v>0</v>
      </c>
      <c r="CJ275" t="b">
        <v>0</v>
      </c>
      <c r="CK275" t="b">
        <v>0</v>
      </c>
      <c r="CL275" t="b">
        <v>0</v>
      </c>
      <c r="CM275" t="b">
        <v>0</v>
      </c>
      <c r="CN275" t="b">
        <v>0</v>
      </c>
      <c r="CO275" t="b">
        <v>0</v>
      </c>
      <c r="CP275" t="b">
        <v>0</v>
      </c>
      <c r="CQ275" t="b">
        <v>0</v>
      </c>
      <c r="CR275" t="b">
        <v>0</v>
      </c>
    </row>
    <row r="276" spans="1:96" x14ac:dyDescent="0.25">
      <c r="A276">
        <v>420</v>
      </c>
      <c r="B276" t="s">
        <v>1393</v>
      </c>
      <c r="C276" t="s">
        <v>1395</v>
      </c>
      <c r="D276" t="s">
        <v>254</v>
      </c>
      <c r="E276" t="s">
        <v>72</v>
      </c>
      <c r="F276" t="s">
        <v>1394</v>
      </c>
      <c r="G276">
        <v>30078</v>
      </c>
      <c r="H276">
        <v>2</v>
      </c>
      <c r="I276" t="s">
        <v>122</v>
      </c>
      <c r="J276" t="s">
        <v>210</v>
      </c>
      <c r="K276">
        <v>9</v>
      </c>
      <c r="L276">
        <v>1675</v>
      </c>
      <c r="M276" t="s">
        <v>426</v>
      </c>
      <c r="N276" t="s">
        <v>2296</v>
      </c>
      <c r="O276">
        <v>2</v>
      </c>
      <c r="P276">
        <v>3</v>
      </c>
      <c r="Q276">
        <v>0.91666666666666652</v>
      </c>
      <c r="V276">
        <v>333795</v>
      </c>
      <c r="W276" t="s">
        <v>61</v>
      </c>
      <c r="X276">
        <v>76</v>
      </c>
      <c r="Y276">
        <v>14</v>
      </c>
      <c r="Z276" t="s">
        <v>61</v>
      </c>
      <c r="AA276">
        <v>0.81578947368421051</v>
      </c>
      <c r="AB276">
        <v>0</v>
      </c>
      <c r="AC276" t="s">
        <v>2213</v>
      </c>
      <c r="AD276" t="s">
        <v>61</v>
      </c>
      <c r="AE276">
        <v>0</v>
      </c>
      <c r="AG276">
        <v>43878</v>
      </c>
      <c r="AH276">
        <v>43983</v>
      </c>
      <c r="AI276" t="s">
        <v>3505</v>
      </c>
      <c r="AJ276">
        <v>43983</v>
      </c>
      <c r="AK276" t="s">
        <v>3978</v>
      </c>
      <c r="AL276" t="s">
        <v>4087</v>
      </c>
      <c r="AM276">
        <v>44007</v>
      </c>
      <c r="AN276" t="s">
        <v>10</v>
      </c>
      <c r="AO276" t="s">
        <v>1396</v>
      </c>
      <c r="AP276" t="s">
        <v>734</v>
      </c>
      <c r="AQ276">
        <v>3.1</v>
      </c>
      <c r="AR276" t="s">
        <v>2213</v>
      </c>
      <c r="AS276" t="s">
        <v>3979</v>
      </c>
      <c r="AT276" t="s">
        <v>1244</v>
      </c>
      <c r="AU276" t="s">
        <v>3980</v>
      </c>
      <c r="AV276">
        <v>0</v>
      </c>
      <c r="AW276" t="s">
        <v>2293</v>
      </c>
      <c r="AX276" t="s">
        <v>2284</v>
      </c>
      <c r="BB276" t="s">
        <v>2295</v>
      </c>
      <c r="BC276" t="s">
        <v>11</v>
      </c>
      <c r="BE276" t="s">
        <v>60</v>
      </c>
      <c r="BH276" t="s">
        <v>60</v>
      </c>
      <c r="BK276" t="s">
        <v>10</v>
      </c>
      <c r="BL276">
        <v>180</v>
      </c>
      <c r="BM276">
        <v>60</v>
      </c>
      <c r="BN276" t="s">
        <v>60</v>
      </c>
      <c r="BP276" t="s">
        <v>2285</v>
      </c>
      <c r="BQ276" t="s">
        <v>61</v>
      </c>
      <c r="BR276">
        <v>44592</v>
      </c>
      <c r="BS276">
        <v>1.5123287671232877</v>
      </c>
      <c r="BT276">
        <v>44592</v>
      </c>
      <c r="BU276" t="s">
        <v>11</v>
      </c>
      <c r="BV276">
        <v>398091.91</v>
      </c>
      <c r="BW276">
        <v>-30249.62</v>
      </c>
      <c r="BX276">
        <v>-7.5986522810775031E-2</v>
      </c>
      <c r="BY276" t="s">
        <v>2286</v>
      </c>
      <c r="BZ276" t="b">
        <v>0</v>
      </c>
      <c r="CA276" t="b">
        <v>0</v>
      </c>
      <c r="CB276" t="b">
        <v>0</v>
      </c>
      <c r="CC276" t="b">
        <v>0</v>
      </c>
      <c r="CD276" t="b">
        <v>0</v>
      </c>
      <c r="CE276" t="b">
        <v>0</v>
      </c>
      <c r="CF276" t="b">
        <v>0</v>
      </c>
      <c r="CG276" t="b">
        <v>0</v>
      </c>
      <c r="CH276" t="b">
        <v>0</v>
      </c>
      <c r="CI276" t="b">
        <v>0</v>
      </c>
      <c r="CJ276" t="b">
        <v>0</v>
      </c>
      <c r="CK276" t="b">
        <v>0</v>
      </c>
      <c r="CL276" t="b">
        <v>0</v>
      </c>
      <c r="CM276" t="b">
        <v>0</v>
      </c>
      <c r="CN276" t="b">
        <v>0</v>
      </c>
      <c r="CO276" t="b">
        <v>0</v>
      </c>
      <c r="CP276" t="b">
        <v>0</v>
      </c>
      <c r="CQ276" t="b">
        <v>0</v>
      </c>
      <c r="CR276" t="b">
        <v>0</v>
      </c>
    </row>
    <row r="277" spans="1:96" x14ac:dyDescent="0.25">
      <c r="A277">
        <v>424</v>
      </c>
      <c r="B277" t="s">
        <v>1261</v>
      </c>
      <c r="C277" t="s">
        <v>1263</v>
      </c>
      <c r="D277" t="s">
        <v>271</v>
      </c>
      <c r="E277" t="s">
        <v>72</v>
      </c>
      <c r="F277" t="s">
        <v>1262</v>
      </c>
      <c r="G277">
        <v>60462</v>
      </c>
      <c r="H277">
        <v>2</v>
      </c>
      <c r="I277" t="s">
        <v>122</v>
      </c>
      <c r="J277" t="s">
        <v>272</v>
      </c>
      <c r="K277">
        <v>12</v>
      </c>
      <c r="L277">
        <v>1492</v>
      </c>
      <c r="M277" t="s">
        <v>369</v>
      </c>
      <c r="N277" t="s">
        <v>2296</v>
      </c>
      <c r="O277">
        <v>3</v>
      </c>
      <c r="P277">
        <v>3</v>
      </c>
      <c r="Q277">
        <v>1</v>
      </c>
      <c r="V277">
        <v>48842</v>
      </c>
      <c r="W277" t="s">
        <v>61</v>
      </c>
      <c r="X277">
        <v>23</v>
      </c>
      <c r="Y277">
        <v>4</v>
      </c>
      <c r="Z277" t="s">
        <v>61</v>
      </c>
      <c r="AA277">
        <v>0.82608695652173914</v>
      </c>
      <c r="AC277" t="s">
        <v>2213</v>
      </c>
      <c r="AD277" t="s">
        <v>61</v>
      </c>
      <c r="AE277">
        <v>0</v>
      </c>
      <c r="AG277">
        <v>43885</v>
      </c>
      <c r="AI277" t="s">
        <v>3515</v>
      </c>
      <c r="AL277" t="s">
        <v>2303</v>
      </c>
      <c r="AN277" t="s">
        <v>10</v>
      </c>
      <c r="AO277" t="s">
        <v>1264</v>
      </c>
      <c r="AP277" t="s">
        <v>203</v>
      </c>
      <c r="AQ277" t="s">
        <v>1200</v>
      </c>
      <c r="AR277" t="s">
        <v>2213</v>
      </c>
      <c r="AS277" t="s">
        <v>3516</v>
      </c>
      <c r="AT277" t="s">
        <v>3145</v>
      </c>
      <c r="AU277" t="s">
        <v>3517</v>
      </c>
      <c r="AV277">
        <v>0</v>
      </c>
      <c r="AZ277" t="s">
        <v>4</v>
      </c>
      <c r="BC277" t="s">
        <v>10</v>
      </c>
      <c r="BD277">
        <v>180</v>
      </c>
      <c r="BE277" t="s">
        <v>60</v>
      </c>
      <c r="BH277" t="s">
        <v>60</v>
      </c>
      <c r="BK277" t="s">
        <v>10</v>
      </c>
      <c r="BN277" t="s">
        <v>60</v>
      </c>
      <c r="BQ277" t="s">
        <v>61</v>
      </c>
      <c r="BR277">
        <v>44439</v>
      </c>
      <c r="BS277">
        <v>1.0931506849315069</v>
      </c>
      <c r="BT277">
        <v>44439</v>
      </c>
      <c r="BU277" t="s">
        <v>11</v>
      </c>
      <c r="BV277">
        <v>453410.73</v>
      </c>
      <c r="BW277">
        <v>17383.23</v>
      </c>
      <c r="BX277">
        <v>3.8338814787201886E-2</v>
      </c>
      <c r="BY277" t="s">
        <v>2332</v>
      </c>
      <c r="BZ277" t="b">
        <v>0</v>
      </c>
      <c r="CA277" t="b">
        <v>0</v>
      </c>
      <c r="CB277" t="b">
        <v>0</v>
      </c>
      <c r="CC277" t="b">
        <v>0</v>
      </c>
      <c r="CD277" t="b">
        <v>0</v>
      </c>
      <c r="CE277" t="b">
        <v>0</v>
      </c>
      <c r="CF277" t="b">
        <v>0</v>
      </c>
      <c r="CG277" t="b">
        <v>0</v>
      </c>
      <c r="CH277" t="b">
        <v>0</v>
      </c>
      <c r="CI277" t="b">
        <v>0</v>
      </c>
      <c r="CJ277" t="b">
        <v>0</v>
      </c>
      <c r="CK277" t="b">
        <v>0</v>
      </c>
      <c r="CL277" t="b">
        <v>0</v>
      </c>
      <c r="CM277" t="b">
        <v>0</v>
      </c>
      <c r="CN277" t="b">
        <v>0</v>
      </c>
      <c r="CO277" t="b">
        <v>0</v>
      </c>
      <c r="CP277" t="b">
        <v>0</v>
      </c>
      <c r="CQ277" t="b">
        <v>0</v>
      </c>
      <c r="CR277" t="b">
        <v>0</v>
      </c>
    </row>
    <row r="278" spans="1:96" x14ac:dyDescent="0.25">
      <c r="A278">
        <v>427</v>
      </c>
      <c r="B278" t="s">
        <v>1397</v>
      </c>
      <c r="C278" t="s">
        <v>1399</v>
      </c>
      <c r="D278" t="s">
        <v>131</v>
      </c>
      <c r="E278" t="s">
        <v>57</v>
      </c>
      <c r="F278" t="s">
        <v>1398</v>
      </c>
      <c r="G278">
        <v>32504</v>
      </c>
      <c r="H278">
        <v>2</v>
      </c>
      <c r="I278" t="s">
        <v>122</v>
      </c>
      <c r="J278" t="s">
        <v>157</v>
      </c>
      <c r="K278">
        <v>5</v>
      </c>
      <c r="L278">
        <v>1374</v>
      </c>
      <c r="M278" t="s">
        <v>98</v>
      </c>
      <c r="N278" t="s">
        <v>1988</v>
      </c>
      <c r="O278">
        <v>2</v>
      </c>
      <c r="P278">
        <v>3</v>
      </c>
      <c r="Q278">
        <v>0.91666666666666652</v>
      </c>
      <c r="V278">
        <v>928709</v>
      </c>
      <c r="W278">
        <v>732057</v>
      </c>
      <c r="X278">
        <v>81</v>
      </c>
      <c r="Y278">
        <v>5</v>
      </c>
      <c r="Z278">
        <v>30149</v>
      </c>
      <c r="AA278">
        <v>0.93827160493827155</v>
      </c>
      <c r="AB278">
        <v>6</v>
      </c>
      <c r="AC278" t="s">
        <v>3240</v>
      </c>
      <c r="AD278" t="s">
        <v>3241</v>
      </c>
      <c r="AE278">
        <v>0</v>
      </c>
      <c r="AG278">
        <v>43878</v>
      </c>
      <c r="AI278" t="s">
        <v>2289</v>
      </c>
      <c r="AL278" t="s">
        <v>3242</v>
      </c>
      <c r="AN278" t="s">
        <v>10</v>
      </c>
      <c r="AO278" t="s">
        <v>1400</v>
      </c>
      <c r="AP278" t="s">
        <v>1018</v>
      </c>
      <c r="AQ278" t="s">
        <v>352</v>
      </c>
      <c r="AR278">
        <v>2</v>
      </c>
      <c r="AS278" t="s">
        <v>3243</v>
      </c>
      <c r="AT278" t="s">
        <v>2281</v>
      </c>
      <c r="AU278" t="s">
        <v>2777</v>
      </c>
      <c r="AV278">
        <v>6</v>
      </c>
      <c r="AZ278" t="s">
        <v>3188</v>
      </c>
      <c r="BC278" t="s">
        <v>11</v>
      </c>
      <c r="BE278" t="s">
        <v>60</v>
      </c>
      <c r="BH278" t="s">
        <v>60</v>
      </c>
      <c r="BK278" t="s">
        <v>10</v>
      </c>
      <c r="BL278">
        <v>180</v>
      </c>
      <c r="BM278">
        <v>60</v>
      </c>
      <c r="BN278" t="s">
        <v>60</v>
      </c>
      <c r="BP278">
        <v>180</v>
      </c>
      <c r="BQ278" t="s">
        <v>61</v>
      </c>
      <c r="BR278">
        <v>44592</v>
      </c>
      <c r="BS278">
        <v>1.5123287671232877</v>
      </c>
      <c r="BT278">
        <v>44592</v>
      </c>
      <c r="BU278" t="s">
        <v>11</v>
      </c>
      <c r="BV278">
        <v>499647.08</v>
      </c>
      <c r="BW278">
        <v>18943.509999999998</v>
      </c>
      <c r="BX278">
        <v>3.7913781063225661E-2</v>
      </c>
      <c r="BY278" t="s">
        <v>2332</v>
      </c>
      <c r="BZ278" t="b">
        <v>0</v>
      </c>
      <c r="CA278" t="b">
        <v>0</v>
      </c>
      <c r="CB278" t="b">
        <v>0</v>
      </c>
      <c r="CC278" t="b">
        <v>0</v>
      </c>
      <c r="CD278" t="b">
        <v>0</v>
      </c>
      <c r="CE278" t="b">
        <v>0</v>
      </c>
      <c r="CF278" t="b">
        <v>1</v>
      </c>
      <c r="CG278" t="b">
        <v>1</v>
      </c>
      <c r="CH278" t="b">
        <v>0</v>
      </c>
      <c r="CI278" t="b">
        <v>0</v>
      </c>
      <c r="CJ278" t="b">
        <v>1</v>
      </c>
      <c r="CK278" t="b">
        <v>0</v>
      </c>
      <c r="CL278" t="b">
        <v>0</v>
      </c>
      <c r="CM278" t="b">
        <v>0</v>
      </c>
      <c r="CN278" t="b">
        <v>0</v>
      </c>
      <c r="CO278" t="b">
        <v>1</v>
      </c>
      <c r="CP278" t="b">
        <v>0</v>
      </c>
      <c r="CQ278" t="b">
        <v>0</v>
      </c>
      <c r="CR278" t="b">
        <v>0</v>
      </c>
    </row>
    <row r="279" spans="1:96" x14ac:dyDescent="0.25">
      <c r="A279">
        <v>428</v>
      </c>
      <c r="B279" t="s">
        <v>683</v>
      </c>
      <c r="C279" t="s">
        <v>685</v>
      </c>
      <c r="D279" t="s">
        <v>686</v>
      </c>
      <c r="E279" t="s">
        <v>57</v>
      </c>
      <c r="F279" t="s">
        <v>684</v>
      </c>
      <c r="G279">
        <v>97086</v>
      </c>
      <c r="H279">
        <v>2</v>
      </c>
      <c r="I279" t="s">
        <v>122</v>
      </c>
      <c r="J279" t="s">
        <v>171</v>
      </c>
      <c r="K279">
        <v>7</v>
      </c>
      <c r="L279">
        <v>1324</v>
      </c>
      <c r="M279" t="s">
        <v>124</v>
      </c>
      <c r="N279" t="s">
        <v>1988</v>
      </c>
      <c r="O279">
        <v>2</v>
      </c>
      <c r="P279">
        <v>3</v>
      </c>
      <c r="Q279">
        <v>0.91666666666666652</v>
      </c>
      <c r="R279" t="s">
        <v>4030</v>
      </c>
      <c r="V279">
        <v>1412631</v>
      </c>
      <c r="W279">
        <v>1563903</v>
      </c>
      <c r="X279">
        <v>150</v>
      </c>
      <c r="Y279">
        <v>7</v>
      </c>
      <c r="Z279">
        <v>25478</v>
      </c>
      <c r="AA279">
        <v>0.95333333333333337</v>
      </c>
      <c r="AB279">
        <v>5</v>
      </c>
      <c r="AC279" t="s">
        <v>3898</v>
      </c>
      <c r="AD279" t="s">
        <v>3899</v>
      </c>
      <c r="AE279">
        <v>1</v>
      </c>
      <c r="AF279" t="s">
        <v>2567</v>
      </c>
      <c r="AG279">
        <v>43883</v>
      </c>
      <c r="AI279" t="s">
        <v>2289</v>
      </c>
      <c r="AL279" t="s">
        <v>3900</v>
      </c>
      <c r="AN279" t="s">
        <v>11</v>
      </c>
      <c r="AO279" t="s">
        <v>3901</v>
      </c>
      <c r="AV279">
        <v>4</v>
      </c>
      <c r="BE279" t="s">
        <v>60</v>
      </c>
      <c r="BH279" t="s">
        <v>60</v>
      </c>
      <c r="BN279" t="s">
        <v>60</v>
      </c>
      <c r="BQ279" t="s">
        <v>61</v>
      </c>
      <c r="BR279">
        <v>44227</v>
      </c>
      <c r="BS279">
        <v>0.51232876712328768</v>
      </c>
      <c r="BT279">
        <v>44227</v>
      </c>
      <c r="BU279" t="s">
        <v>11</v>
      </c>
      <c r="BV279">
        <v>421018.92</v>
      </c>
      <c r="BW279">
        <v>-52089.27</v>
      </c>
      <c r="BX279">
        <v>-0.12372192204568859</v>
      </c>
      <c r="BY279" t="s">
        <v>2332</v>
      </c>
      <c r="BZ279" t="b">
        <v>1</v>
      </c>
      <c r="CA279" t="b">
        <v>1</v>
      </c>
      <c r="CB279" t="b">
        <v>0</v>
      </c>
      <c r="CC279" t="b">
        <v>1</v>
      </c>
      <c r="CD279" t="b">
        <v>1</v>
      </c>
      <c r="CE279" t="b">
        <v>0</v>
      </c>
      <c r="CF279" t="b">
        <v>0</v>
      </c>
      <c r="CG279" t="b">
        <v>0</v>
      </c>
      <c r="CH279" t="b">
        <v>0</v>
      </c>
      <c r="CI279" t="b">
        <v>0</v>
      </c>
      <c r="CJ279" t="b">
        <v>0</v>
      </c>
      <c r="CK279" t="b">
        <v>0</v>
      </c>
      <c r="CL279" t="b">
        <v>0</v>
      </c>
      <c r="CM279" t="b">
        <v>0</v>
      </c>
      <c r="CN279" t="b">
        <v>0</v>
      </c>
      <c r="CO279" t="b">
        <v>0</v>
      </c>
      <c r="CP279" t="b">
        <v>0</v>
      </c>
      <c r="CQ279" t="b">
        <v>0</v>
      </c>
      <c r="CR279" t="b">
        <v>1</v>
      </c>
    </row>
    <row r="280" spans="1:96" x14ac:dyDescent="0.25">
      <c r="A280">
        <v>430</v>
      </c>
      <c r="B280" t="s">
        <v>1162</v>
      </c>
      <c r="C280" t="s">
        <v>1164</v>
      </c>
      <c r="D280" t="s">
        <v>298</v>
      </c>
      <c r="E280" t="s">
        <v>57</v>
      </c>
      <c r="F280" t="s">
        <v>1163</v>
      </c>
      <c r="G280">
        <v>78613</v>
      </c>
      <c r="H280">
        <v>0</v>
      </c>
      <c r="I280" t="s">
        <v>4036</v>
      </c>
      <c r="J280" t="s">
        <v>4037</v>
      </c>
      <c r="K280">
        <v>17</v>
      </c>
      <c r="L280">
        <v>1373</v>
      </c>
      <c r="M280" t="s">
        <v>98</v>
      </c>
      <c r="N280" t="s">
        <v>1988</v>
      </c>
      <c r="O280">
        <v>2</v>
      </c>
      <c r="P280">
        <v>1</v>
      </c>
      <c r="Q280">
        <v>0.5</v>
      </c>
      <c r="V280">
        <v>1097799</v>
      </c>
      <c r="W280">
        <v>1169884</v>
      </c>
      <c r="X280">
        <v>150</v>
      </c>
      <c r="Y280">
        <v>10</v>
      </c>
      <c r="Z280">
        <v>255631</v>
      </c>
      <c r="AA280">
        <v>0.93333333333333335</v>
      </c>
      <c r="AB280">
        <v>4</v>
      </c>
      <c r="AC280" t="s">
        <v>2916</v>
      </c>
      <c r="AD280" t="s">
        <v>2917</v>
      </c>
      <c r="AE280">
        <v>1</v>
      </c>
      <c r="AF280" t="s">
        <v>2567</v>
      </c>
      <c r="AG280">
        <v>43874</v>
      </c>
      <c r="AI280" t="s">
        <v>2918</v>
      </c>
      <c r="AL280" t="s">
        <v>2919</v>
      </c>
      <c r="AN280" t="s">
        <v>10</v>
      </c>
      <c r="AO280" t="s">
        <v>1165</v>
      </c>
      <c r="AP280" t="s">
        <v>428</v>
      </c>
      <c r="AQ280">
        <v>0</v>
      </c>
      <c r="AR280">
        <v>4</v>
      </c>
      <c r="AS280" t="s">
        <v>2920</v>
      </c>
      <c r="AT280" t="s">
        <v>78</v>
      </c>
      <c r="AU280" t="s">
        <v>1166</v>
      </c>
      <c r="AV280">
        <v>3</v>
      </c>
      <c r="AZ280" t="s">
        <v>3188</v>
      </c>
      <c r="BC280" t="s">
        <v>11</v>
      </c>
      <c r="BE280" t="s">
        <v>60</v>
      </c>
      <c r="BH280" t="s">
        <v>60</v>
      </c>
      <c r="BK280" t="s">
        <v>10</v>
      </c>
      <c r="BN280" t="s">
        <v>60</v>
      </c>
      <c r="BQ280" t="s">
        <v>61</v>
      </c>
      <c r="BR280">
        <v>44286</v>
      </c>
      <c r="BS280">
        <v>0.67397260273972603</v>
      </c>
      <c r="BT280">
        <v>44286</v>
      </c>
      <c r="BU280" t="s">
        <v>11</v>
      </c>
      <c r="BV280">
        <v>457274.98</v>
      </c>
      <c r="BW280">
        <v>20654.25</v>
      </c>
      <c r="BX280">
        <v>4.5168117442157013E-2</v>
      </c>
      <c r="BY280" t="s">
        <v>2332</v>
      </c>
      <c r="BZ280" t="b">
        <v>1</v>
      </c>
      <c r="CA280" t="b">
        <v>1</v>
      </c>
      <c r="CB280" t="b">
        <v>0</v>
      </c>
      <c r="CC280" t="b">
        <v>1</v>
      </c>
      <c r="CD280" t="b">
        <v>0</v>
      </c>
      <c r="CE280" t="b">
        <v>0</v>
      </c>
      <c r="CF280" t="b">
        <v>0</v>
      </c>
      <c r="CG280" t="b">
        <v>1</v>
      </c>
      <c r="CH280" t="b">
        <v>0</v>
      </c>
      <c r="CI280" t="b">
        <v>0</v>
      </c>
      <c r="CJ280" t="b">
        <v>0</v>
      </c>
      <c r="CK280" t="b">
        <v>0</v>
      </c>
      <c r="CL280" t="b">
        <v>0</v>
      </c>
      <c r="CM280" t="b">
        <v>0</v>
      </c>
      <c r="CN280" t="b">
        <v>0</v>
      </c>
      <c r="CO280" t="b">
        <v>0</v>
      </c>
      <c r="CP280" t="b">
        <v>0</v>
      </c>
      <c r="CQ280" t="b">
        <v>0</v>
      </c>
      <c r="CR280" t="b">
        <v>0</v>
      </c>
    </row>
    <row r="281" spans="1:96" x14ac:dyDescent="0.25">
      <c r="A281">
        <v>429</v>
      </c>
      <c r="B281" t="s">
        <v>1059</v>
      </c>
      <c r="C281" t="s">
        <v>1061</v>
      </c>
      <c r="D281" t="s">
        <v>1062</v>
      </c>
      <c r="E281" t="s">
        <v>72</v>
      </c>
      <c r="F281" t="s">
        <v>1060</v>
      </c>
      <c r="G281">
        <v>89511</v>
      </c>
      <c r="H281">
        <v>2</v>
      </c>
      <c r="I281" t="s">
        <v>122</v>
      </c>
      <c r="J281" t="s">
        <v>171</v>
      </c>
      <c r="K281">
        <v>7</v>
      </c>
      <c r="L281">
        <v>1201</v>
      </c>
      <c r="M281" t="s">
        <v>1042</v>
      </c>
      <c r="N281" t="s">
        <v>2296</v>
      </c>
      <c r="O281">
        <v>2</v>
      </c>
      <c r="P281">
        <v>2</v>
      </c>
      <c r="Q281">
        <v>0.75</v>
      </c>
      <c r="V281">
        <v>601491</v>
      </c>
      <c r="W281">
        <v>498965</v>
      </c>
      <c r="X281">
        <v>60</v>
      </c>
      <c r="Y281">
        <v>14</v>
      </c>
      <c r="Z281">
        <v>64833</v>
      </c>
      <c r="AA281">
        <v>0.76666666666666672</v>
      </c>
      <c r="AB281">
        <v>1</v>
      </c>
      <c r="AC281" t="s">
        <v>3141</v>
      </c>
      <c r="AD281" t="s">
        <v>3142</v>
      </c>
      <c r="AE281">
        <v>0</v>
      </c>
      <c r="AF281">
        <v>0</v>
      </c>
      <c r="AG281">
        <v>43883</v>
      </c>
      <c r="AI281" t="s">
        <v>2289</v>
      </c>
      <c r="AL281" t="s">
        <v>2303</v>
      </c>
      <c r="AN281" t="s">
        <v>10</v>
      </c>
      <c r="AO281" t="s">
        <v>1063</v>
      </c>
      <c r="AP281" t="s">
        <v>514</v>
      </c>
      <c r="AQ281" t="s">
        <v>3143</v>
      </c>
      <c r="AR281">
        <v>1</v>
      </c>
      <c r="AS281" t="s">
        <v>3144</v>
      </c>
      <c r="AT281" t="s">
        <v>3145</v>
      </c>
      <c r="AU281" t="s">
        <v>3146</v>
      </c>
      <c r="AV281">
        <v>1</v>
      </c>
      <c r="AW281" t="s">
        <v>2499</v>
      </c>
      <c r="AX281" t="s">
        <v>2343</v>
      </c>
      <c r="AZ281" t="s">
        <v>2362</v>
      </c>
      <c r="BC281" t="s">
        <v>10</v>
      </c>
      <c r="BD281">
        <v>180</v>
      </c>
      <c r="BE281" t="s">
        <v>60</v>
      </c>
      <c r="BH281" t="s">
        <v>60</v>
      </c>
      <c r="BJ281" t="s">
        <v>3147</v>
      </c>
      <c r="BK281" t="s">
        <v>10</v>
      </c>
      <c r="BL281">
        <v>180</v>
      </c>
      <c r="BM281" t="s">
        <v>2363</v>
      </c>
      <c r="BN281" t="s">
        <v>60</v>
      </c>
      <c r="BP281">
        <v>45</v>
      </c>
      <c r="BQ281" t="s">
        <v>61</v>
      </c>
      <c r="BR281">
        <v>44227</v>
      </c>
      <c r="BS281">
        <v>0.51232876712328768</v>
      </c>
      <c r="BT281">
        <v>44227</v>
      </c>
      <c r="BU281" t="s">
        <v>11</v>
      </c>
      <c r="BV281">
        <v>364466.77</v>
      </c>
      <c r="BW281">
        <v>-11699.32</v>
      </c>
      <c r="BX281">
        <v>-3.2099826274971516E-2</v>
      </c>
      <c r="BY281" t="s">
        <v>405</v>
      </c>
      <c r="BZ281" t="b">
        <v>0</v>
      </c>
      <c r="CA281" t="b">
        <v>0</v>
      </c>
      <c r="CB281" t="b">
        <v>0</v>
      </c>
      <c r="CC281" t="b">
        <v>0</v>
      </c>
      <c r="CD281" t="b">
        <v>0</v>
      </c>
      <c r="CE281" t="b">
        <v>0</v>
      </c>
      <c r="CF281" t="b">
        <v>0</v>
      </c>
      <c r="CG281" t="b">
        <v>0</v>
      </c>
      <c r="CH281" t="b">
        <v>0</v>
      </c>
      <c r="CI281" t="b">
        <v>0</v>
      </c>
      <c r="CJ281" t="b">
        <v>1</v>
      </c>
      <c r="CK281" t="b">
        <v>0</v>
      </c>
      <c r="CL281" t="b">
        <v>0</v>
      </c>
      <c r="CM281" t="b">
        <v>0</v>
      </c>
      <c r="CN281" t="b">
        <v>0</v>
      </c>
      <c r="CO281" t="b">
        <v>1</v>
      </c>
      <c r="CP281" t="b">
        <v>0</v>
      </c>
      <c r="CQ281" t="b">
        <v>0</v>
      </c>
      <c r="CR281" t="b">
        <v>1</v>
      </c>
    </row>
    <row r="282" spans="1:96" x14ac:dyDescent="0.25">
      <c r="A282">
        <v>287</v>
      </c>
      <c r="B282" t="s">
        <v>619</v>
      </c>
      <c r="C282" t="s">
        <v>1850</v>
      </c>
      <c r="D282" t="s">
        <v>151</v>
      </c>
      <c r="E282" t="s">
        <v>57</v>
      </c>
      <c r="F282" t="s">
        <v>1849</v>
      </c>
      <c r="G282">
        <v>24012</v>
      </c>
      <c r="H282">
        <v>2</v>
      </c>
      <c r="I282" t="s">
        <v>122</v>
      </c>
      <c r="J282" t="s">
        <v>250</v>
      </c>
      <c r="K282">
        <v>6</v>
      </c>
      <c r="L282">
        <v>1353</v>
      </c>
      <c r="M282" t="s">
        <v>231</v>
      </c>
      <c r="N282" t="s">
        <v>1988</v>
      </c>
      <c r="O282">
        <v>3</v>
      </c>
      <c r="P282">
        <v>3</v>
      </c>
      <c r="Q282">
        <v>1</v>
      </c>
      <c r="V282">
        <v>606000</v>
      </c>
      <c r="W282">
        <v>587998</v>
      </c>
      <c r="X282">
        <v>83</v>
      </c>
      <c r="Y282">
        <v>7</v>
      </c>
      <c r="Z282">
        <v>300172</v>
      </c>
      <c r="AA282">
        <v>0.91566265060240959</v>
      </c>
      <c r="AB282">
        <v>4</v>
      </c>
      <c r="AC282" t="s">
        <v>2764</v>
      </c>
      <c r="AD282" t="s">
        <v>2765</v>
      </c>
      <c r="AE282">
        <v>1</v>
      </c>
      <c r="AF282" t="s">
        <v>2567</v>
      </c>
      <c r="AG282">
        <v>43875</v>
      </c>
      <c r="AI282" t="s">
        <v>2766</v>
      </c>
      <c r="AJ282">
        <v>44029</v>
      </c>
      <c r="AK282" t="s">
        <v>4028</v>
      </c>
      <c r="AL282" t="s">
        <v>4088</v>
      </c>
      <c r="AM282">
        <v>44034</v>
      </c>
      <c r="AN282" t="s">
        <v>10</v>
      </c>
      <c r="AO282" t="s">
        <v>1851</v>
      </c>
      <c r="AP282" t="s">
        <v>654</v>
      </c>
      <c r="AQ282" t="s">
        <v>2767</v>
      </c>
      <c r="AR282">
        <v>3</v>
      </c>
      <c r="AS282" t="s">
        <v>4089</v>
      </c>
      <c r="AT282" t="s">
        <v>2431</v>
      </c>
      <c r="AU282" t="s">
        <v>2432</v>
      </c>
      <c r="AV282">
        <v>3</v>
      </c>
      <c r="AZ282" t="s">
        <v>2362</v>
      </c>
      <c r="BC282" t="s">
        <v>10</v>
      </c>
      <c r="BD282">
        <v>0</v>
      </c>
      <c r="BE282" t="s">
        <v>60</v>
      </c>
      <c r="BH282" t="s">
        <v>60</v>
      </c>
      <c r="BJ282">
        <v>0.06</v>
      </c>
      <c r="BK282" t="s">
        <v>10</v>
      </c>
      <c r="BM282">
        <v>60</v>
      </c>
      <c r="BN282" t="s">
        <v>60</v>
      </c>
      <c r="BP282">
        <v>60</v>
      </c>
      <c r="BQ282" t="s">
        <v>61</v>
      </c>
      <c r="BR282">
        <v>45322</v>
      </c>
      <c r="BS282">
        <v>3.5123287671232877</v>
      </c>
      <c r="BT282">
        <v>45322</v>
      </c>
      <c r="BU282" t="s">
        <v>11</v>
      </c>
      <c r="BV282">
        <v>467109.65</v>
      </c>
      <c r="BW282">
        <v>6591.79</v>
      </c>
      <c r="BX282">
        <v>1.4111868594451002E-2</v>
      </c>
      <c r="BY282" t="s">
        <v>2332</v>
      </c>
      <c r="BZ282" t="b">
        <v>1</v>
      </c>
      <c r="CA282" t="b">
        <v>1</v>
      </c>
      <c r="CB282" t="b">
        <v>0</v>
      </c>
      <c r="CC282" t="b">
        <v>1</v>
      </c>
      <c r="CD282" t="b">
        <v>0</v>
      </c>
      <c r="CE282" t="b">
        <v>0</v>
      </c>
      <c r="CF282" t="b">
        <v>0</v>
      </c>
      <c r="CG282" t="b">
        <v>0</v>
      </c>
      <c r="CH282" t="b">
        <v>0</v>
      </c>
      <c r="CI282" t="b">
        <v>0</v>
      </c>
      <c r="CJ282" t="b">
        <v>1</v>
      </c>
      <c r="CK282" t="b">
        <v>0</v>
      </c>
      <c r="CL282" t="b">
        <v>0</v>
      </c>
      <c r="CM282" t="b">
        <v>0</v>
      </c>
      <c r="CN282" t="b">
        <v>0</v>
      </c>
      <c r="CO282" t="b">
        <v>0</v>
      </c>
      <c r="CP282" t="b">
        <v>0</v>
      </c>
      <c r="CQ282" t="b">
        <v>0</v>
      </c>
      <c r="CR282" t="b">
        <v>1</v>
      </c>
    </row>
    <row r="283" spans="1:96" x14ac:dyDescent="0.25">
      <c r="A283">
        <v>432</v>
      </c>
      <c r="B283" t="s">
        <v>2177</v>
      </c>
      <c r="C283" t="s">
        <v>2179</v>
      </c>
      <c r="D283" t="s">
        <v>144</v>
      </c>
      <c r="E283" t="s">
        <v>72</v>
      </c>
      <c r="F283" t="s">
        <v>2178</v>
      </c>
      <c r="G283">
        <v>18034</v>
      </c>
      <c r="H283">
        <v>1</v>
      </c>
      <c r="I283" t="s">
        <v>4027</v>
      </c>
      <c r="J283" t="s">
        <v>58</v>
      </c>
      <c r="K283">
        <v>8</v>
      </c>
      <c r="L283">
        <v>1800</v>
      </c>
      <c r="M283" t="s">
        <v>158</v>
      </c>
      <c r="N283" t="s">
        <v>2311</v>
      </c>
      <c r="O283">
        <v>2</v>
      </c>
      <c r="P283">
        <v>2</v>
      </c>
      <c r="Q283">
        <v>0.75</v>
      </c>
      <c r="V283">
        <v>450000</v>
      </c>
      <c r="W283" t="s">
        <v>61</v>
      </c>
      <c r="X283">
        <v>70</v>
      </c>
      <c r="Y283">
        <v>19</v>
      </c>
      <c r="Z283" t="s">
        <v>61</v>
      </c>
      <c r="AA283">
        <v>0.72857142857142854</v>
      </c>
      <c r="AB283">
        <v>5</v>
      </c>
      <c r="AC283" t="s">
        <v>3767</v>
      </c>
      <c r="AD283" t="s">
        <v>61</v>
      </c>
      <c r="AE283">
        <v>0</v>
      </c>
      <c r="AG283">
        <v>43880</v>
      </c>
      <c r="AI283" t="s">
        <v>3768</v>
      </c>
      <c r="AL283" t="s">
        <v>3920</v>
      </c>
      <c r="AM283">
        <v>43970</v>
      </c>
      <c r="AN283" t="s">
        <v>10</v>
      </c>
      <c r="AO283" t="s">
        <v>2180</v>
      </c>
      <c r="AP283" t="s">
        <v>3921</v>
      </c>
      <c r="AQ283">
        <v>4.0999999999999996</v>
      </c>
      <c r="AR283" t="s">
        <v>2213</v>
      </c>
      <c r="AS283" t="s">
        <v>3922</v>
      </c>
      <c r="AT283" t="s">
        <v>3923</v>
      </c>
      <c r="AU283" t="s">
        <v>3924</v>
      </c>
      <c r="AV283">
        <v>5</v>
      </c>
      <c r="AZ283" t="s">
        <v>4</v>
      </c>
      <c r="BB283" t="s">
        <v>3925</v>
      </c>
      <c r="BC283" t="s">
        <v>10</v>
      </c>
      <c r="BD283">
        <v>180</v>
      </c>
      <c r="BE283" t="s">
        <v>60</v>
      </c>
      <c r="BF283" t="s">
        <v>10</v>
      </c>
      <c r="BG283">
        <v>0</v>
      </c>
      <c r="BH283" t="e">
        <v>#VALUE!</v>
      </c>
      <c r="BJ283">
        <v>0.06</v>
      </c>
      <c r="BK283" t="s">
        <v>10</v>
      </c>
      <c r="BL283">
        <v>365</v>
      </c>
      <c r="BM283">
        <v>90</v>
      </c>
      <c r="BN283" t="s">
        <v>60</v>
      </c>
      <c r="BP283">
        <v>90</v>
      </c>
      <c r="BQ283" t="s">
        <v>61</v>
      </c>
      <c r="BR283">
        <v>46418</v>
      </c>
      <c r="BS283">
        <v>6.515068493150685</v>
      </c>
      <c r="BT283">
        <v>46418</v>
      </c>
      <c r="BU283" t="s">
        <v>11</v>
      </c>
      <c r="BV283">
        <v>688187.05</v>
      </c>
      <c r="BW283">
        <v>101540.01</v>
      </c>
      <c r="BX283">
        <v>0.14754710946682298</v>
      </c>
      <c r="BY283" t="s">
        <v>2332</v>
      </c>
      <c r="BZ283" t="b">
        <v>0</v>
      </c>
      <c r="CA283" t="b">
        <v>0</v>
      </c>
      <c r="CB283" t="b">
        <v>0</v>
      </c>
      <c r="CC283" t="b">
        <v>0</v>
      </c>
      <c r="CD283" t="b">
        <v>0</v>
      </c>
      <c r="CE283" t="b">
        <v>0</v>
      </c>
      <c r="CF283" t="b">
        <v>0</v>
      </c>
      <c r="CG283" t="b">
        <v>0</v>
      </c>
      <c r="CH283" t="b">
        <v>0</v>
      </c>
      <c r="CI283" t="b">
        <v>0</v>
      </c>
      <c r="CJ283" t="b">
        <v>0</v>
      </c>
      <c r="CK283" t="b">
        <v>0</v>
      </c>
      <c r="CL283" t="b">
        <v>0</v>
      </c>
      <c r="CM283" t="b">
        <v>0</v>
      </c>
      <c r="CN283" t="b">
        <v>0</v>
      </c>
      <c r="CO283" t="b">
        <v>0</v>
      </c>
      <c r="CP283" t="b">
        <v>0</v>
      </c>
      <c r="CQ283" t="b">
        <v>0</v>
      </c>
      <c r="CR283" t="b">
        <v>1</v>
      </c>
    </row>
    <row r="284" spans="1:96" x14ac:dyDescent="0.25">
      <c r="A284">
        <v>433</v>
      </c>
      <c r="B284" t="s">
        <v>3109</v>
      </c>
      <c r="C284" t="s">
        <v>1184</v>
      </c>
      <c r="D284" t="s">
        <v>209</v>
      </c>
      <c r="E284" t="s">
        <v>72</v>
      </c>
      <c r="F284" t="s">
        <v>1183</v>
      </c>
      <c r="G284">
        <v>37934</v>
      </c>
      <c r="H284">
        <v>2</v>
      </c>
      <c r="I284" t="s">
        <v>122</v>
      </c>
      <c r="J284" t="s">
        <v>210</v>
      </c>
      <c r="K284">
        <v>9</v>
      </c>
      <c r="L284">
        <v>1500</v>
      </c>
      <c r="M284" t="s">
        <v>1042</v>
      </c>
      <c r="N284" t="s">
        <v>1988</v>
      </c>
      <c r="O284">
        <v>2</v>
      </c>
      <c r="P284">
        <v>3</v>
      </c>
      <c r="Q284">
        <v>0.91666666666666652</v>
      </c>
      <c r="V284">
        <v>657264</v>
      </c>
      <c r="W284" t="s">
        <v>61</v>
      </c>
      <c r="X284">
        <v>68</v>
      </c>
      <c r="Y284">
        <v>0</v>
      </c>
      <c r="Z284" t="s">
        <v>61</v>
      </c>
      <c r="AA284">
        <v>1</v>
      </c>
      <c r="AB284">
        <v>1</v>
      </c>
      <c r="AC284" t="s">
        <v>3110</v>
      </c>
      <c r="AD284" t="s">
        <v>3111</v>
      </c>
      <c r="AE284">
        <v>0</v>
      </c>
      <c r="AG284">
        <v>43873</v>
      </c>
      <c r="AH284">
        <v>43966</v>
      </c>
      <c r="AI284" t="s">
        <v>3112</v>
      </c>
      <c r="AJ284">
        <v>43972</v>
      </c>
      <c r="AK284" t="s">
        <v>2300</v>
      </c>
      <c r="AL284" t="s">
        <v>3981</v>
      </c>
      <c r="AM284">
        <v>43985</v>
      </c>
      <c r="AN284" t="s">
        <v>10</v>
      </c>
      <c r="AO284" t="s">
        <v>1185</v>
      </c>
      <c r="AP284" t="s">
        <v>1186</v>
      </c>
      <c r="AQ284" t="s">
        <v>3113</v>
      </c>
      <c r="AR284">
        <v>1</v>
      </c>
      <c r="AS284" t="s">
        <v>3114</v>
      </c>
      <c r="AT284" t="s">
        <v>3115</v>
      </c>
      <c r="AU284" t="s">
        <v>3116</v>
      </c>
      <c r="AV284">
        <v>1</v>
      </c>
      <c r="BC284" t="s">
        <v>10</v>
      </c>
      <c r="BD284">
        <v>0</v>
      </c>
      <c r="BE284" t="s">
        <v>60</v>
      </c>
      <c r="BF284" t="s">
        <v>3117</v>
      </c>
      <c r="BH284" t="e">
        <v>#VALUE!</v>
      </c>
      <c r="BJ284">
        <v>0.04</v>
      </c>
      <c r="BK284" t="s">
        <v>10</v>
      </c>
      <c r="BL284">
        <v>180</v>
      </c>
      <c r="BM284">
        <v>30</v>
      </c>
      <c r="BN284" t="s">
        <v>60</v>
      </c>
      <c r="BP284">
        <v>30</v>
      </c>
      <c r="BQ284" t="s">
        <v>61</v>
      </c>
      <c r="BR284">
        <v>44316</v>
      </c>
      <c r="BS284">
        <v>0.75616438356164384</v>
      </c>
      <c r="BT284">
        <v>44316</v>
      </c>
      <c r="BU284" t="s">
        <v>11</v>
      </c>
      <c r="BV284">
        <v>416478.03</v>
      </c>
      <c r="BW284">
        <v>3104.87</v>
      </c>
      <c r="BX284">
        <v>7.4550631158142953E-3</v>
      </c>
      <c r="BY284" t="s">
        <v>2286</v>
      </c>
      <c r="BZ284" t="b">
        <v>0</v>
      </c>
      <c r="CA284" t="b">
        <v>0</v>
      </c>
      <c r="CB284" t="b">
        <v>0</v>
      </c>
      <c r="CC284" t="b">
        <v>0</v>
      </c>
      <c r="CD284" t="b">
        <v>0</v>
      </c>
      <c r="CE284" t="b">
        <v>0</v>
      </c>
      <c r="CF284" t="b">
        <v>0</v>
      </c>
      <c r="CG284" t="b">
        <v>0</v>
      </c>
      <c r="CH284" t="b">
        <v>0</v>
      </c>
      <c r="CI284" t="b">
        <v>0</v>
      </c>
      <c r="CJ284" t="b">
        <v>1</v>
      </c>
      <c r="CK284" t="b">
        <v>0</v>
      </c>
      <c r="CL284" t="b">
        <v>0</v>
      </c>
      <c r="CM284" t="b">
        <v>0</v>
      </c>
      <c r="CN284" t="b">
        <v>0</v>
      </c>
      <c r="CO284" t="b">
        <v>0</v>
      </c>
      <c r="CP284" t="b">
        <v>0</v>
      </c>
      <c r="CQ284" t="b">
        <v>0</v>
      </c>
      <c r="CR284" t="b">
        <v>0</v>
      </c>
    </row>
    <row r="285" spans="1:96" x14ac:dyDescent="0.25">
      <c r="A285">
        <v>434</v>
      </c>
      <c r="B285" t="s">
        <v>1864</v>
      </c>
      <c r="C285" t="s">
        <v>795</v>
      </c>
      <c r="D285" t="s">
        <v>828</v>
      </c>
      <c r="E285" t="s">
        <v>164</v>
      </c>
      <c r="F285" t="s">
        <v>1865</v>
      </c>
      <c r="G285">
        <v>80016</v>
      </c>
      <c r="H285">
        <v>2</v>
      </c>
      <c r="I285" t="s">
        <v>122</v>
      </c>
      <c r="J285" t="s">
        <v>313</v>
      </c>
      <c r="K285">
        <v>14</v>
      </c>
      <c r="L285">
        <v>1404</v>
      </c>
      <c r="M285" t="s">
        <v>1128</v>
      </c>
      <c r="N285" t="s">
        <v>1988</v>
      </c>
      <c r="O285">
        <v>2</v>
      </c>
      <c r="P285">
        <v>0</v>
      </c>
      <c r="Q285" t="s">
        <v>60</v>
      </c>
      <c r="V285">
        <v>917945</v>
      </c>
      <c r="W285" t="s">
        <v>61</v>
      </c>
      <c r="X285">
        <v>132</v>
      </c>
      <c r="Y285">
        <v>28</v>
      </c>
      <c r="Z285" t="s">
        <v>61</v>
      </c>
      <c r="AA285">
        <v>0.78787878787878785</v>
      </c>
      <c r="AB285">
        <v>4</v>
      </c>
      <c r="AC285" t="s">
        <v>3608</v>
      </c>
      <c r="AD285" t="s">
        <v>61</v>
      </c>
      <c r="AE285">
        <v>0</v>
      </c>
      <c r="AG285">
        <v>43871</v>
      </c>
      <c r="AH285">
        <v>43966</v>
      </c>
      <c r="AI285" t="s">
        <v>3609</v>
      </c>
      <c r="AL285" t="s">
        <v>3982</v>
      </c>
      <c r="AM285">
        <v>43970</v>
      </c>
      <c r="AN285" t="s">
        <v>10</v>
      </c>
      <c r="AO285" t="s">
        <v>1866</v>
      </c>
      <c r="AP285" t="s">
        <v>602</v>
      </c>
      <c r="AQ285" t="s">
        <v>1087</v>
      </c>
      <c r="AR285" t="s">
        <v>2532</v>
      </c>
      <c r="AS285" t="s">
        <v>3983</v>
      </c>
      <c r="AT285" t="s">
        <v>3173</v>
      </c>
      <c r="AU285" t="s">
        <v>3984</v>
      </c>
      <c r="AV285">
        <v>4</v>
      </c>
      <c r="AZ285" t="s">
        <v>2294</v>
      </c>
      <c r="BC285" t="s">
        <v>11</v>
      </c>
      <c r="BE285" t="s">
        <v>60</v>
      </c>
      <c r="BH285" t="s">
        <v>60</v>
      </c>
      <c r="BK285" t="s">
        <v>10</v>
      </c>
      <c r="BL285">
        <v>365</v>
      </c>
      <c r="BM285">
        <v>30</v>
      </c>
      <c r="BN285" t="s">
        <v>60</v>
      </c>
      <c r="BP285">
        <v>30</v>
      </c>
      <c r="BQ285" t="s">
        <v>61</v>
      </c>
      <c r="BR285">
        <v>45322</v>
      </c>
      <c r="BS285">
        <v>3.5123287671232877</v>
      </c>
      <c r="BT285">
        <v>45322</v>
      </c>
      <c r="BU285" t="s">
        <v>11</v>
      </c>
      <c r="BV285">
        <v>452489.07</v>
      </c>
      <c r="BW285">
        <v>14621.89</v>
      </c>
      <c r="BX285">
        <v>3.2314349604068884E-2</v>
      </c>
      <c r="BY285" t="s">
        <v>2286</v>
      </c>
      <c r="BZ285" t="b">
        <v>0</v>
      </c>
      <c r="CA285" t="b">
        <v>0</v>
      </c>
      <c r="CB285" t="b">
        <v>0</v>
      </c>
      <c r="CC285" t="b">
        <v>0</v>
      </c>
      <c r="CD285" t="b">
        <v>0</v>
      </c>
      <c r="CE285" t="b">
        <v>0</v>
      </c>
      <c r="CF285" t="b">
        <v>0</v>
      </c>
      <c r="CG285" t="b">
        <v>0</v>
      </c>
      <c r="CH285" t="b">
        <v>0</v>
      </c>
      <c r="CI285" t="b">
        <v>0</v>
      </c>
      <c r="CJ285" t="b">
        <v>0</v>
      </c>
      <c r="CK285" t="b">
        <v>0</v>
      </c>
      <c r="CL285" t="b">
        <v>0</v>
      </c>
      <c r="CM285" t="b">
        <v>0</v>
      </c>
      <c r="CN285" t="b">
        <v>0</v>
      </c>
      <c r="CO285" t="b">
        <v>0</v>
      </c>
      <c r="CP285" t="b">
        <v>0</v>
      </c>
      <c r="CQ285" t="b">
        <v>0</v>
      </c>
      <c r="CR285" t="b">
        <v>1</v>
      </c>
    </row>
    <row r="286" spans="1:96" x14ac:dyDescent="0.25">
      <c r="A286">
        <v>435</v>
      </c>
      <c r="B286" t="s">
        <v>2181</v>
      </c>
      <c r="C286" t="s">
        <v>2183</v>
      </c>
      <c r="D286" t="s">
        <v>686</v>
      </c>
      <c r="E286" t="s">
        <v>57</v>
      </c>
      <c r="F286" t="s">
        <v>2182</v>
      </c>
      <c r="G286">
        <v>97223</v>
      </c>
      <c r="H286">
        <v>2</v>
      </c>
      <c r="I286" t="s">
        <v>122</v>
      </c>
      <c r="J286" t="s">
        <v>171</v>
      </c>
      <c r="K286">
        <v>7</v>
      </c>
      <c r="L286">
        <v>1412</v>
      </c>
      <c r="M286" t="s">
        <v>647</v>
      </c>
      <c r="N286" t="s">
        <v>2302</v>
      </c>
      <c r="O286">
        <v>1</v>
      </c>
      <c r="P286">
        <v>3</v>
      </c>
      <c r="Q286">
        <v>0.66666666666666663</v>
      </c>
      <c r="V286">
        <v>1441000</v>
      </c>
      <c r="W286">
        <v>1020776</v>
      </c>
      <c r="X286">
        <v>147</v>
      </c>
      <c r="Y286">
        <v>2</v>
      </c>
      <c r="Z286">
        <v>31675</v>
      </c>
      <c r="AA286">
        <v>0.98639455782312924</v>
      </c>
      <c r="AB286">
        <v>5</v>
      </c>
      <c r="AC286" t="s">
        <v>2970</v>
      </c>
      <c r="AD286" t="s">
        <v>2971</v>
      </c>
      <c r="AE286">
        <v>1</v>
      </c>
      <c r="AF286" t="s">
        <v>2567</v>
      </c>
      <c r="AG286">
        <v>43883</v>
      </c>
      <c r="AI286" t="s">
        <v>2289</v>
      </c>
      <c r="AL286" t="s">
        <v>2972</v>
      </c>
      <c r="AN286" t="s">
        <v>10</v>
      </c>
      <c r="AO286" t="s">
        <v>2184</v>
      </c>
      <c r="AP286" t="s">
        <v>738</v>
      </c>
      <c r="AQ286">
        <v>0</v>
      </c>
      <c r="AR286">
        <v>3</v>
      </c>
      <c r="AS286" t="s">
        <v>2973</v>
      </c>
      <c r="AT286" t="s">
        <v>2281</v>
      </c>
      <c r="AU286" t="s">
        <v>2974</v>
      </c>
      <c r="AV286">
        <v>4</v>
      </c>
      <c r="AZ286" t="s">
        <v>2362</v>
      </c>
      <c r="BC286" t="s">
        <v>2975</v>
      </c>
      <c r="BE286" t="s">
        <v>60</v>
      </c>
      <c r="BH286" t="s">
        <v>60</v>
      </c>
      <c r="BK286" t="s">
        <v>10</v>
      </c>
      <c r="BN286" t="s">
        <v>60</v>
      </c>
      <c r="BQ286" t="s">
        <v>61</v>
      </c>
      <c r="BR286">
        <v>46418</v>
      </c>
      <c r="BS286">
        <v>6.515068493150685</v>
      </c>
      <c r="BT286">
        <v>46418</v>
      </c>
      <c r="BU286" t="s">
        <v>11</v>
      </c>
      <c r="BV286">
        <v>506671.17</v>
      </c>
      <c r="BW286">
        <v>-47242.11</v>
      </c>
      <c r="BX286">
        <v>-9.3240177845524547E-2</v>
      </c>
      <c r="BY286" t="s">
        <v>2332</v>
      </c>
      <c r="BZ286" t="b">
        <v>1</v>
      </c>
      <c r="CA286" t="b">
        <v>1</v>
      </c>
      <c r="CB286" t="b">
        <v>0</v>
      </c>
      <c r="CC286" t="b">
        <v>1</v>
      </c>
      <c r="CD286" t="b">
        <v>1</v>
      </c>
      <c r="CE286" t="b">
        <v>0</v>
      </c>
      <c r="CF286" t="b">
        <v>1</v>
      </c>
      <c r="CG286" t="b">
        <v>0</v>
      </c>
      <c r="CH286" t="b">
        <v>0</v>
      </c>
      <c r="CI286" t="b">
        <v>0</v>
      </c>
      <c r="CJ286" t="b">
        <v>0</v>
      </c>
      <c r="CK286" t="b">
        <v>0</v>
      </c>
      <c r="CL286" t="b">
        <v>0</v>
      </c>
      <c r="CM286" t="b">
        <v>0</v>
      </c>
      <c r="CN286" t="b">
        <v>0</v>
      </c>
      <c r="CO286" t="b">
        <v>0</v>
      </c>
      <c r="CP286" t="b">
        <v>0</v>
      </c>
      <c r="CQ286" t="b">
        <v>0</v>
      </c>
      <c r="CR286" t="b">
        <v>0</v>
      </c>
    </row>
    <row r="287" spans="1:96" x14ac:dyDescent="0.25">
      <c r="A287">
        <v>297</v>
      </c>
      <c r="B287" t="s">
        <v>1861</v>
      </c>
      <c r="C287" t="s">
        <v>1863</v>
      </c>
      <c r="D287" t="s">
        <v>209</v>
      </c>
      <c r="E287" t="s">
        <v>57</v>
      </c>
      <c r="F287" t="s">
        <v>1862</v>
      </c>
      <c r="G287">
        <v>37421</v>
      </c>
      <c r="H287">
        <v>2</v>
      </c>
      <c r="I287" t="s">
        <v>122</v>
      </c>
      <c r="J287" t="s">
        <v>210</v>
      </c>
      <c r="K287">
        <v>9</v>
      </c>
      <c r="L287">
        <v>1100</v>
      </c>
      <c r="M287" t="s">
        <v>231</v>
      </c>
      <c r="N287" t="s">
        <v>1988</v>
      </c>
      <c r="O287">
        <v>3</v>
      </c>
      <c r="P287">
        <v>3</v>
      </c>
      <c r="Q287">
        <v>1</v>
      </c>
      <c r="V287">
        <v>1162041</v>
      </c>
      <c r="W287">
        <v>1256139</v>
      </c>
      <c r="X287">
        <v>100</v>
      </c>
      <c r="Y287">
        <v>10</v>
      </c>
      <c r="Z287">
        <v>113405</v>
      </c>
      <c r="AA287">
        <v>0.9</v>
      </c>
      <c r="AB287">
        <v>10</v>
      </c>
      <c r="AC287" t="s">
        <v>61</v>
      </c>
      <c r="AD287" t="s">
        <v>3845</v>
      </c>
      <c r="AF287" t="s">
        <v>61</v>
      </c>
      <c r="AG287" t="s">
        <v>60</v>
      </c>
      <c r="AH287">
        <v>43969</v>
      </c>
      <c r="AI287" t="s">
        <v>2289</v>
      </c>
      <c r="AJ287">
        <v>44013</v>
      </c>
      <c r="AK287" t="s">
        <v>3978</v>
      </c>
      <c r="AL287" t="s">
        <v>4090</v>
      </c>
      <c r="AM287">
        <v>44034</v>
      </c>
      <c r="AN287" t="s">
        <v>11</v>
      </c>
      <c r="AO287" t="s">
        <v>92</v>
      </c>
      <c r="AP287" t="s">
        <v>61</v>
      </c>
      <c r="AQ287" t="s">
        <v>61</v>
      </c>
      <c r="AR287" t="s">
        <v>61</v>
      </c>
      <c r="AV287">
        <v>10</v>
      </c>
      <c r="BE287" t="s">
        <v>60</v>
      </c>
      <c r="BH287" t="s">
        <v>60</v>
      </c>
      <c r="BN287" t="s">
        <v>60</v>
      </c>
      <c r="BQ287" t="s">
        <v>61</v>
      </c>
      <c r="BR287">
        <v>45322</v>
      </c>
      <c r="BS287">
        <v>3.5123287671232877</v>
      </c>
      <c r="BT287">
        <v>45322</v>
      </c>
      <c r="BU287" t="s">
        <v>11</v>
      </c>
      <c r="BV287">
        <v>529668.79</v>
      </c>
      <c r="BW287">
        <v>47349.87</v>
      </c>
      <c r="BX287">
        <v>8.9395242638328751E-2</v>
      </c>
      <c r="BY287" t="s">
        <v>2286</v>
      </c>
      <c r="BZ287" t="b">
        <v>0</v>
      </c>
      <c r="CA287" t="b">
        <v>1</v>
      </c>
      <c r="CB287" t="b">
        <v>0</v>
      </c>
      <c r="CC287" t="b">
        <v>1</v>
      </c>
      <c r="CD287" t="b">
        <v>0</v>
      </c>
      <c r="CE287" t="b">
        <v>0</v>
      </c>
      <c r="CF287" t="b">
        <v>0</v>
      </c>
      <c r="CG287" t="b">
        <v>1</v>
      </c>
      <c r="CH287" t="b">
        <v>0</v>
      </c>
      <c r="CI287" t="b">
        <v>1</v>
      </c>
      <c r="CJ287" t="b">
        <v>1</v>
      </c>
      <c r="CK287" t="b">
        <v>0</v>
      </c>
      <c r="CL287" t="b">
        <v>0</v>
      </c>
      <c r="CM287" t="b">
        <v>0</v>
      </c>
      <c r="CN287" t="b">
        <v>1</v>
      </c>
      <c r="CO287" t="b">
        <v>0</v>
      </c>
      <c r="CP287" t="b">
        <v>1</v>
      </c>
      <c r="CQ287" t="b">
        <v>0</v>
      </c>
      <c r="CR287" t="b">
        <v>1</v>
      </c>
    </row>
    <row r="288" spans="1:96" x14ac:dyDescent="0.25">
      <c r="A288">
        <v>441</v>
      </c>
      <c r="B288" t="s">
        <v>1067</v>
      </c>
      <c r="C288" t="s">
        <v>1069</v>
      </c>
      <c r="D288" t="s">
        <v>271</v>
      </c>
      <c r="E288" t="s">
        <v>72</v>
      </c>
      <c r="F288" t="s">
        <v>1068</v>
      </c>
      <c r="G288">
        <v>60440</v>
      </c>
      <c r="H288">
        <v>2</v>
      </c>
      <c r="I288" t="s">
        <v>122</v>
      </c>
      <c r="J288" t="s">
        <v>272</v>
      </c>
      <c r="K288">
        <v>12</v>
      </c>
      <c r="L288">
        <v>1383</v>
      </c>
      <c r="M288" t="s">
        <v>410</v>
      </c>
      <c r="N288" t="s">
        <v>2296</v>
      </c>
      <c r="O288">
        <v>2</v>
      </c>
      <c r="P288">
        <v>2</v>
      </c>
      <c r="Q288">
        <v>0.75</v>
      </c>
      <c r="V288">
        <v>778000</v>
      </c>
      <c r="W288">
        <v>580023</v>
      </c>
      <c r="X288">
        <v>81</v>
      </c>
      <c r="Y288">
        <v>5</v>
      </c>
      <c r="Z288">
        <v>62465</v>
      </c>
      <c r="AA288">
        <v>0.93827160493827155</v>
      </c>
      <c r="AB288">
        <v>4</v>
      </c>
      <c r="AC288" t="s">
        <v>3289</v>
      </c>
      <c r="AD288" t="s">
        <v>61</v>
      </c>
      <c r="AE288">
        <v>0</v>
      </c>
      <c r="AF288">
        <v>0</v>
      </c>
      <c r="AG288">
        <v>43892</v>
      </c>
      <c r="AI288" t="s">
        <v>3290</v>
      </c>
      <c r="AL288" t="s">
        <v>3291</v>
      </c>
      <c r="AN288" t="s">
        <v>10</v>
      </c>
      <c r="AO288" t="s">
        <v>1070</v>
      </c>
      <c r="AP288" t="s">
        <v>1071</v>
      </c>
      <c r="AQ288" t="s">
        <v>3292</v>
      </c>
      <c r="AR288">
        <v>3</v>
      </c>
      <c r="AS288" t="s">
        <v>3293</v>
      </c>
      <c r="AT288" t="s">
        <v>2320</v>
      </c>
      <c r="AU288" t="s">
        <v>3294</v>
      </c>
      <c r="AV288">
        <v>4</v>
      </c>
      <c r="AZ288" t="s">
        <v>2362</v>
      </c>
      <c r="BC288" t="s">
        <v>11</v>
      </c>
      <c r="BE288" t="s">
        <v>60</v>
      </c>
      <c r="BH288" t="s">
        <v>60</v>
      </c>
      <c r="BK288" t="s">
        <v>10</v>
      </c>
      <c r="BL288">
        <v>360</v>
      </c>
      <c r="BM288">
        <v>180</v>
      </c>
      <c r="BN288" t="s">
        <v>60</v>
      </c>
      <c r="BP288">
        <v>30</v>
      </c>
      <c r="BQ288" t="s">
        <v>61</v>
      </c>
      <c r="BR288">
        <v>44227</v>
      </c>
      <c r="BS288">
        <v>0.51232876712328768</v>
      </c>
      <c r="BT288">
        <v>44227</v>
      </c>
      <c r="BU288" t="s">
        <v>11</v>
      </c>
      <c r="BV288">
        <v>309149.88</v>
      </c>
      <c r="BW288">
        <v>-61645.86</v>
      </c>
      <c r="BX288">
        <v>-0.19940444421327286</v>
      </c>
      <c r="BY288" t="s">
        <v>2332</v>
      </c>
      <c r="BZ288" t="b">
        <v>1</v>
      </c>
      <c r="CA288" t="b">
        <v>0</v>
      </c>
      <c r="CB288" t="b">
        <v>0</v>
      </c>
      <c r="CC288" t="b">
        <v>0</v>
      </c>
      <c r="CD288" t="b">
        <v>0</v>
      </c>
      <c r="CE288" t="b">
        <v>0</v>
      </c>
      <c r="CF288" t="b">
        <v>0</v>
      </c>
      <c r="CG288" t="b">
        <v>0</v>
      </c>
      <c r="CH288" t="b">
        <v>0</v>
      </c>
      <c r="CI288" t="b">
        <v>0</v>
      </c>
      <c r="CJ288" t="b">
        <v>0</v>
      </c>
      <c r="CK288" t="b">
        <v>0</v>
      </c>
      <c r="CL288" t="b">
        <v>0</v>
      </c>
      <c r="CM288" t="b">
        <v>0</v>
      </c>
      <c r="CN288" t="b">
        <v>0</v>
      </c>
      <c r="CO288" t="b">
        <v>0</v>
      </c>
      <c r="CP288" t="b">
        <v>0</v>
      </c>
      <c r="CQ288" t="b">
        <v>0</v>
      </c>
      <c r="CR288" t="b">
        <v>1</v>
      </c>
    </row>
    <row r="289" spans="1:96" x14ac:dyDescent="0.25">
      <c r="A289">
        <v>443</v>
      </c>
      <c r="B289" t="s">
        <v>1401</v>
      </c>
      <c r="C289" t="s">
        <v>1403</v>
      </c>
      <c r="D289" t="s">
        <v>151</v>
      </c>
      <c r="E289" t="s">
        <v>57</v>
      </c>
      <c r="F289" t="s">
        <v>1402</v>
      </c>
      <c r="G289">
        <v>23602</v>
      </c>
      <c r="H289">
        <v>2</v>
      </c>
      <c r="I289" t="s">
        <v>122</v>
      </c>
      <c r="J289" t="s">
        <v>97</v>
      </c>
      <c r="K289">
        <v>13</v>
      </c>
      <c r="L289">
        <v>1201</v>
      </c>
      <c r="M289" t="s">
        <v>152</v>
      </c>
      <c r="N289" t="s">
        <v>1988</v>
      </c>
      <c r="O289">
        <v>2</v>
      </c>
      <c r="P289">
        <v>3</v>
      </c>
      <c r="Q289">
        <v>0.91666666666666652</v>
      </c>
      <c r="V289">
        <v>717000</v>
      </c>
      <c r="W289">
        <v>726801</v>
      </c>
      <c r="X289">
        <v>87</v>
      </c>
      <c r="Y289">
        <v>6</v>
      </c>
      <c r="Z289">
        <v>59558</v>
      </c>
      <c r="AA289">
        <v>0.93103448275862066</v>
      </c>
      <c r="AB289">
        <v>3</v>
      </c>
      <c r="AC289" t="s">
        <v>3118</v>
      </c>
      <c r="AD289" t="s">
        <v>3119</v>
      </c>
      <c r="AE289">
        <v>0</v>
      </c>
      <c r="AG289">
        <v>43875</v>
      </c>
      <c r="AI289" t="s">
        <v>3120</v>
      </c>
      <c r="AL289" t="s">
        <v>3121</v>
      </c>
      <c r="AN289" t="s">
        <v>10</v>
      </c>
      <c r="AO289" t="s">
        <v>1404</v>
      </c>
      <c r="AP289" t="s">
        <v>325</v>
      </c>
      <c r="AQ289" t="s">
        <v>766</v>
      </c>
      <c r="AR289">
        <v>2</v>
      </c>
      <c r="AS289" t="s">
        <v>3122</v>
      </c>
      <c r="AT289" t="s">
        <v>2320</v>
      </c>
      <c r="AU289" t="s">
        <v>3123</v>
      </c>
      <c r="AV289">
        <v>3</v>
      </c>
      <c r="AZ289" t="s">
        <v>2362</v>
      </c>
      <c r="BC289" t="s">
        <v>11</v>
      </c>
      <c r="BE289" t="s">
        <v>60</v>
      </c>
      <c r="BH289" t="s">
        <v>60</v>
      </c>
      <c r="BK289" t="s">
        <v>10</v>
      </c>
      <c r="BL289">
        <v>360</v>
      </c>
      <c r="BM289" t="s">
        <v>3124</v>
      </c>
      <c r="BN289" t="s">
        <v>60</v>
      </c>
      <c r="BP289">
        <v>30</v>
      </c>
      <c r="BQ289" t="s">
        <v>61</v>
      </c>
      <c r="BR289">
        <v>44592</v>
      </c>
      <c r="BS289">
        <v>1.5123287671232877</v>
      </c>
      <c r="BT289">
        <v>44592</v>
      </c>
      <c r="BU289" t="s">
        <v>11</v>
      </c>
      <c r="BV289">
        <v>470902.9</v>
      </c>
      <c r="BW289">
        <v>5152.62</v>
      </c>
      <c r="BX289">
        <v>1.0942000994260175E-2</v>
      </c>
      <c r="BY289" t="s">
        <v>2332</v>
      </c>
      <c r="BZ289" t="b">
        <v>1</v>
      </c>
      <c r="CA289" t="b">
        <v>1</v>
      </c>
      <c r="CB289" t="b">
        <v>0</v>
      </c>
      <c r="CC289" t="b">
        <v>0</v>
      </c>
      <c r="CD289" t="b">
        <v>0</v>
      </c>
      <c r="CE289" t="b">
        <v>0</v>
      </c>
      <c r="CF289" t="b">
        <v>1</v>
      </c>
      <c r="CG289" t="b">
        <v>1</v>
      </c>
      <c r="CH289" t="b">
        <v>0</v>
      </c>
      <c r="CI289" t="b">
        <v>0</v>
      </c>
      <c r="CJ289" t="b">
        <v>0</v>
      </c>
      <c r="CK289" t="b">
        <v>0</v>
      </c>
      <c r="CL289" t="b">
        <v>0</v>
      </c>
      <c r="CM289" t="b">
        <v>0</v>
      </c>
      <c r="CN289" t="b">
        <v>0</v>
      </c>
      <c r="CO289" t="b">
        <v>0</v>
      </c>
      <c r="CP289" t="b">
        <v>1</v>
      </c>
      <c r="CQ289" t="b">
        <v>0</v>
      </c>
      <c r="CR289" t="b">
        <v>0</v>
      </c>
    </row>
    <row r="290" spans="1:96" x14ac:dyDescent="0.25">
      <c r="A290">
        <v>444</v>
      </c>
      <c r="B290" t="s">
        <v>1238</v>
      </c>
      <c r="C290" t="s">
        <v>1240</v>
      </c>
      <c r="D290" t="s">
        <v>214</v>
      </c>
      <c r="E290" t="s">
        <v>72</v>
      </c>
      <c r="F290" t="s">
        <v>1239</v>
      </c>
      <c r="G290">
        <v>45040</v>
      </c>
      <c r="H290">
        <v>2</v>
      </c>
      <c r="I290" t="s">
        <v>122</v>
      </c>
      <c r="J290" t="s">
        <v>215</v>
      </c>
      <c r="K290">
        <v>16</v>
      </c>
      <c r="L290">
        <v>1500</v>
      </c>
      <c r="M290" t="s">
        <v>457</v>
      </c>
      <c r="N290" t="s">
        <v>2296</v>
      </c>
      <c r="O290">
        <v>1</v>
      </c>
      <c r="P290">
        <v>2</v>
      </c>
      <c r="Q290">
        <v>0.5</v>
      </c>
      <c r="V290">
        <v>464772</v>
      </c>
      <c r="W290" t="s">
        <v>61</v>
      </c>
      <c r="X290">
        <v>71</v>
      </c>
      <c r="Y290">
        <v>13</v>
      </c>
      <c r="Z290" t="s">
        <v>61</v>
      </c>
      <c r="AA290">
        <v>0.81690140845070425</v>
      </c>
      <c r="AB290">
        <v>6</v>
      </c>
      <c r="AC290" t="s">
        <v>2299</v>
      </c>
      <c r="AD290" t="s">
        <v>61</v>
      </c>
      <c r="AE290">
        <v>0</v>
      </c>
      <c r="AG290">
        <v>43878</v>
      </c>
      <c r="AH290">
        <v>43984</v>
      </c>
      <c r="AI290" t="s">
        <v>2289</v>
      </c>
      <c r="AJ290">
        <v>43958</v>
      </c>
      <c r="AK290" t="s">
        <v>2300</v>
      </c>
      <c r="AL290" t="s">
        <v>4091</v>
      </c>
      <c r="AM290">
        <v>44028</v>
      </c>
      <c r="AN290" t="s">
        <v>10</v>
      </c>
      <c r="AO290" t="s">
        <v>1241</v>
      </c>
      <c r="AP290" t="s">
        <v>1242</v>
      </c>
      <c r="AQ290">
        <v>0</v>
      </c>
      <c r="AR290" t="s">
        <v>2213</v>
      </c>
      <c r="AS290" t="s">
        <v>1243</v>
      </c>
      <c r="AT290" t="s">
        <v>3986</v>
      </c>
      <c r="AU290" t="s">
        <v>1245</v>
      </c>
      <c r="AV290" t="s">
        <v>2213</v>
      </c>
      <c r="AW290" t="s">
        <v>2293</v>
      </c>
      <c r="AX290" t="s">
        <v>2284</v>
      </c>
      <c r="AY290" t="s">
        <v>4</v>
      </c>
      <c r="AZ290" t="s">
        <v>4</v>
      </c>
      <c r="BB290" t="s">
        <v>2295</v>
      </c>
      <c r="BC290" t="s">
        <v>11</v>
      </c>
      <c r="BE290" t="s">
        <v>60</v>
      </c>
      <c r="BH290" t="s">
        <v>60</v>
      </c>
      <c r="BK290" t="s">
        <v>10</v>
      </c>
      <c r="BN290" t="s">
        <v>60</v>
      </c>
      <c r="BQ290" t="s">
        <v>61</v>
      </c>
      <c r="BR290">
        <v>44592</v>
      </c>
      <c r="BS290">
        <v>1.5123287671232877</v>
      </c>
      <c r="BT290">
        <v>44592</v>
      </c>
      <c r="BU290" t="s">
        <v>11</v>
      </c>
      <c r="BV290">
        <v>320520.92</v>
      </c>
      <c r="BW290">
        <v>-45709.84</v>
      </c>
      <c r="BX290">
        <v>-0.14261109696053537</v>
      </c>
      <c r="BY290" t="s">
        <v>2286</v>
      </c>
      <c r="BZ290" t="b">
        <v>0</v>
      </c>
      <c r="CA290" t="b">
        <v>0</v>
      </c>
      <c r="CB290" t="b">
        <v>0</v>
      </c>
      <c r="CC290" t="b">
        <v>0</v>
      </c>
      <c r="CD290" t="b">
        <v>0</v>
      </c>
      <c r="CE290" t="b">
        <v>0</v>
      </c>
      <c r="CF290" t="b">
        <v>1</v>
      </c>
      <c r="CG290" t="b">
        <v>0</v>
      </c>
      <c r="CH290" t="b">
        <v>0</v>
      </c>
      <c r="CI290" t="b">
        <v>0</v>
      </c>
      <c r="CJ290" t="b">
        <v>0</v>
      </c>
      <c r="CK290" t="b">
        <v>0</v>
      </c>
      <c r="CL290" t="b">
        <v>0</v>
      </c>
      <c r="CM290" t="b">
        <v>0</v>
      </c>
      <c r="CN290" t="b">
        <v>0</v>
      </c>
      <c r="CO290" t="b">
        <v>1</v>
      </c>
      <c r="CP290" t="b">
        <v>0</v>
      </c>
      <c r="CQ290" t="b">
        <v>0</v>
      </c>
      <c r="CR290" t="b">
        <v>0</v>
      </c>
    </row>
    <row r="291" spans="1:96" x14ac:dyDescent="0.25">
      <c r="A291">
        <v>445</v>
      </c>
      <c r="B291" t="s">
        <v>434</v>
      </c>
      <c r="C291" t="s">
        <v>436</v>
      </c>
      <c r="D291" t="s">
        <v>131</v>
      </c>
      <c r="E291" t="s">
        <v>57</v>
      </c>
      <c r="F291" t="s">
        <v>435</v>
      </c>
      <c r="G291">
        <v>32966</v>
      </c>
      <c r="H291" t="s">
        <v>2197</v>
      </c>
      <c r="I291" t="s">
        <v>61</v>
      </c>
      <c r="J291" t="s">
        <v>2197</v>
      </c>
      <c r="K291" t="s">
        <v>2197</v>
      </c>
      <c r="L291">
        <v>1288</v>
      </c>
      <c r="M291" t="s">
        <v>437</v>
      </c>
      <c r="N291" t="s">
        <v>61</v>
      </c>
      <c r="O291">
        <v>2</v>
      </c>
      <c r="P291">
        <v>0</v>
      </c>
      <c r="Q291" t="s">
        <v>60</v>
      </c>
      <c r="V291">
        <v>829000</v>
      </c>
      <c r="W291">
        <v>758804</v>
      </c>
      <c r="X291">
        <v>89</v>
      </c>
      <c r="Y291">
        <v>11</v>
      </c>
      <c r="Z291">
        <v>219419</v>
      </c>
      <c r="AA291">
        <v>0.8764044943820225</v>
      </c>
      <c r="AB291">
        <v>4</v>
      </c>
      <c r="AC291" t="s">
        <v>3456</v>
      </c>
      <c r="AD291" t="s">
        <v>3457</v>
      </c>
      <c r="AE291">
        <v>0</v>
      </c>
      <c r="AG291" t="s">
        <v>2213</v>
      </c>
      <c r="AI291" t="s">
        <v>2341</v>
      </c>
      <c r="AL291" t="s">
        <v>2303</v>
      </c>
      <c r="AN291" t="s">
        <v>10</v>
      </c>
      <c r="AO291" t="s">
        <v>438</v>
      </c>
      <c r="AP291" t="s">
        <v>439</v>
      </c>
      <c r="AQ291" t="s">
        <v>3458</v>
      </c>
      <c r="AV291">
        <v>4</v>
      </c>
      <c r="AW291" t="s">
        <v>2514</v>
      </c>
      <c r="AX291" t="s">
        <v>2343</v>
      </c>
      <c r="BE291" t="s">
        <v>60</v>
      </c>
      <c r="BH291" t="s">
        <v>60</v>
      </c>
      <c r="BN291" t="s">
        <v>60</v>
      </c>
      <c r="BQ291" t="s">
        <v>61</v>
      </c>
      <c r="BR291">
        <v>43861</v>
      </c>
      <c r="BS291">
        <v>-0.49041095890410957</v>
      </c>
      <c r="BT291">
        <v>43861</v>
      </c>
      <c r="BU291" t="s">
        <v>11</v>
      </c>
      <c r="BV291" t="s">
        <v>60</v>
      </c>
      <c r="BW291" t="s">
        <v>60</v>
      </c>
      <c r="BX291" t="e">
        <v>#VALUE!</v>
      </c>
      <c r="BY291" t="s">
        <v>2197</v>
      </c>
      <c r="BZ291" t="b">
        <v>1</v>
      </c>
      <c r="CA291" t="b">
        <v>1</v>
      </c>
      <c r="CB291" t="b">
        <v>0</v>
      </c>
      <c r="CC291" t="b">
        <v>1</v>
      </c>
      <c r="CD291" t="b">
        <v>0</v>
      </c>
      <c r="CE291" t="b">
        <v>0</v>
      </c>
      <c r="CF291" t="b">
        <v>0</v>
      </c>
      <c r="CG291" t="b">
        <v>1</v>
      </c>
      <c r="CH291" t="b">
        <v>0</v>
      </c>
      <c r="CI291" t="b">
        <v>0</v>
      </c>
      <c r="CJ291" t="b">
        <v>0</v>
      </c>
      <c r="CK291" t="b">
        <v>0</v>
      </c>
      <c r="CL291" t="b">
        <v>0</v>
      </c>
      <c r="CM291" t="b">
        <v>0</v>
      </c>
      <c r="CN291" t="b">
        <v>0</v>
      </c>
      <c r="CO291" t="b">
        <v>0</v>
      </c>
      <c r="CP291" t="b">
        <v>0</v>
      </c>
      <c r="CQ291" t="b">
        <v>0</v>
      </c>
      <c r="CR291" t="b">
        <v>0</v>
      </c>
    </row>
    <row r="292" spans="1:96" x14ac:dyDescent="0.25">
      <c r="A292">
        <v>446</v>
      </c>
      <c r="B292" t="s">
        <v>1405</v>
      </c>
      <c r="C292" t="s">
        <v>1406</v>
      </c>
      <c r="D292" t="s">
        <v>700</v>
      </c>
      <c r="E292" t="s">
        <v>164</v>
      </c>
      <c r="F292" t="s">
        <v>3814</v>
      </c>
      <c r="G292">
        <v>3784</v>
      </c>
      <c r="H292">
        <v>1</v>
      </c>
      <c r="I292" t="s">
        <v>4027</v>
      </c>
      <c r="J292" t="s">
        <v>106</v>
      </c>
      <c r="K292">
        <v>4</v>
      </c>
      <c r="L292">
        <v>1320</v>
      </c>
      <c r="M292" t="s">
        <v>1407</v>
      </c>
      <c r="N292" t="s">
        <v>1988</v>
      </c>
      <c r="O292">
        <v>3</v>
      </c>
      <c r="P292">
        <v>3</v>
      </c>
      <c r="Q292">
        <v>1</v>
      </c>
      <c r="V292" t="s">
        <v>61</v>
      </c>
      <c r="W292" t="s">
        <v>61</v>
      </c>
      <c r="X292" t="s">
        <v>61</v>
      </c>
      <c r="Y292" t="s">
        <v>61</v>
      </c>
      <c r="Z292" t="s">
        <v>61</v>
      </c>
      <c r="AA292" t="e">
        <v>#VALUE!</v>
      </c>
      <c r="AC292" t="s">
        <v>61</v>
      </c>
      <c r="AD292" t="s">
        <v>61</v>
      </c>
      <c r="AF292" t="s">
        <v>61</v>
      </c>
      <c r="AG292" t="s">
        <v>60</v>
      </c>
      <c r="AI292" t="s">
        <v>2289</v>
      </c>
      <c r="AL292" t="s">
        <v>2303</v>
      </c>
      <c r="AN292" t="s">
        <v>11</v>
      </c>
      <c r="AO292" t="s">
        <v>92</v>
      </c>
      <c r="AP292" t="s">
        <v>61</v>
      </c>
      <c r="AQ292" t="s">
        <v>61</v>
      </c>
      <c r="AR292" t="s">
        <v>61</v>
      </c>
      <c r="AV292">
        <v>0</v>
      </c>
      <c r="BE292" t="s">
        <v>60</v>
      </c>
      <c r="BH292" t="s">
        <v>60</v>
      </c>
      <c r="BN292" t="s">
        <v>60</v>
      </c>
      <c r="BQ292" t="s">
        <v>61</v>
      </c>
      <c r="BR292">
        <v>44773</v>
      </c>
      <c r="BS292">
        <v>2.0082191780821916</v>
      </c>
      <c r="BT292">
        <v>44773</v>
      </c>
      <c r="BU292" t="s">
        <v>11</v>
      </c>
      <c r="BV292">
        <v>416348.35</v>
      </c>
      <c r="BW292">
        <v>53177.31</v>
      </c>
      <c r="BX292">
        <v>0.12772311935426189</v>
      </c>
      <c r="BY292" t="s">
        <v>2332</v>
      </c>
      <c r="BZ292" t="b">
        <v>0</v>
      </c>
      <c r="CA292" t="b">
        <v>0</v>
      </c>
      <c r="CB292" t="b">
        <v>0</v>
      </c>
      <c r="CC292" t="b">
        <v>0</v>
      </c>
      <c r="CD292" t="b">
        <v>0</v>
      </c>
      <c r="CE292" t="b">
        <v>0</v>
      </c>
      <c r="CF292" t="b">
        <v>0</v>
      </c>
      <c r="CG292" t="b">
        <v>0</v>
      </c>
      <c r="CH292" t="b">
        <v>0</v>
      </c>
      <c r="CI292" t="b">
        <v>0</v>
      </c>
      <c r="CJ292" t="b">
        <v>0</v>
      </c>
      <c r="CK292" t="b">
        <v>0</v>
      </c>
      <c r="CL292" t="b">
        <v>0</v>
      </c>
      <c r="CM292" t="b">
        <v>0</v>
      </c>
      <c r="CN292" t="b">
        <v>0</v>
      </c>
      <c r="CO292" t="b">
        <v>0</v>
      </c>
      <c r="CP292" t="b">
        <v>0</v>
      </c>
      <c r="CQ292" t="b">
        <v>0</v>
      </c>
      <c r="CR292" t="b">
        <v>0</v>
      </c>
    </row>
    <row r="293" spans="1:96" x14ac:dyDescent="0.25">
      <c r="A293">
        <v>320</v>
      </c>
      <c r="B293" t="s">
        <v>1893</v>
      </c>
      <c r="C293" t="s">
        <v>1895</v>
      </c>
      <c r="D293" t="s">
        <v>144</v>
      </c>
      <c r="E293" t="s">
        <v>57</v>
      </c>
      <c r="F293" t="s">
        <v>1894</v>
      </c>
      <c r="G293">
        <v>15601</v>
      </c>
      <c r="H293">
        <v>2</v>
      </c>
      <c r="I293" t="s">
        <v>122</v>
      </c>
      <c r="J293" t="s">
        <v>226</v>
      </c>
      <c r="K293">
        <v>11</v>
      </c>
      <c r="L293">
        <v>1130</v>
      </c>
      <c r="M293" t="s">
        <v>231</v>
      </c>
      <c r="N293" t="s">
        <v>1988</v>
      </c>
      <c r="O293">
        <v>3</v>
      </c>
      <c r="P293">
        <v>2</v>
      </c>
      <c r="Q293">
        <v>0.83333333333333348</v>
      </c>
      <c r="V293">
        <v>1017114</v>
      </c>
      <c r="W293">
        <v>1063858</v>
      </c>
      <c r="X293">
        <v>170</v>
      </c>
      <c r="Y293">
        <v>6</v>
      </c>
      <c r="Z293">
        <v>369642</v>
      </c>
      <c r="AA293">
        <v>0.96470588235294119</v>
      </c>
      <c r="AB293">
        <v>6</v>
      </c>
      <c r="AC293" t="s">
        <v>2445</v>
      </c>
      <c r="AD293" t="s">
        <v>2446</v>
      </c>
      <c r="AE293">
        <v>2</v>
      </c>
      <c r="AF293" t="s">
        <v>2443</v>
      </c>
      <c r="AG293">
        <v>43873</v>
      </c>
      <c r="AI293" t="s">
        <v>2447</v>
      </c>
      <c r="AJ293">
        <v>43957</v>
      </c>
      <c r="AK293" t="s">
        <v>3965</v>
      </c>
      <c r="AL293" t="s">
        <v>2448</v>
      </c>
      <c r="AM293">
        <v>43957</v>
      </c>
      <c r="AN293" t="s">
        <v>10</v>
      </c>
      <c r="AO293" t="s">
        <v>1896</v>
      </c>
      <c r="AP293" t="s">
        <v>365</v>
      </c>
      <c r="AQ293" t="s">
        <v>1897</v>
      </c>
      <c r="AR293">
        <v>3</v>
      </c>
      <c r="AS293" t="s">
        <v>2449</v>
      </c>
      <c r="AT293" t="s">
        <v>2431</v>
      </c>
      <c r="AU293" t="s">
        <v>2432</v>
      </c>
      <c r="AV293">
        <v>4</v>
      </c>
      <c r="AW293" t="s">
        <v>2293</v>
      </c>
      <c r="AX293" t="s">
        <v>2284</v>
      </c>
      <c r="AZ293" t="s">
        <v>2362</v>
      </c>
      <c r="BC293" t="s">
        <v>10</v>
      </c>
      <c r="BD293">
        <v>0</v>
      </c>
      <c r="BE293" t="s">
        <v>60</v>
      </c>
      <c r="BF293" t="s">
        <v>2450</v>
      </c>
      <c r="BG293" t="s">
        <v>2298</v>
      </c>
      <c r="BJ293" t="s">
        <v>2451</v>
      </c>
      <c r="BK293" t="s">
        <v>10</v>
      </c>
      <c r="BL293" t="s">
        <v>2452</v>
      </c>
      <c r="BM293">
        <v>60</v>
      </c>
      <c r="BN293" t="s">
        <v>60</v>
      </c>
      <c r="BP293">
        <v>60</v>
      </c>
      <c r="BQ293" t="s">
        <v>61</v>
      </c>
      <c r="BR293">
        <v>45382</v>
      </c>
      <c r="BS293">
        <v>3.6767123287671235</v>
      </c>
      <c r="BT293">
        <v>45382</v>
      </c>
      <c r="BU293" t="s">
        <v>11</v>
      </c>
      <c r="BV293">
        <v>456552.08</v>
      </c>
      <c r="BW293">
        <v>-227923.08</v>
      </c>
      <c r="BX293">
        <v>-0.49922690090471161</v>
      </c>
      <c r="BY293" t="s">
        <v>2332</v>
      </c>
      <c r="BZ293" t="b">
        <v>1</v>
      </c>
      <c r="CA293" t="b">
        <v>1</v>
      </c>
      <c r="CB293" t="b">
        <v>0</v>
      </c>
      <c r="CC293" t="b">
        <v>1</v>
      </c>
      <c r="CD293" t="b">
        <v>0</v>
      </c>
      <c r="CE293" t="b">
        <v>0</v>
      </c>
      <c r="CF293" t="b">
        <v>0</v>
      </c>
      <c r="CG293" t="b">
        <v>0</v>
      </c>
      <c r="CH293" t="b">
        <v>0</v>
      </c>
      <c r="CI293" t="b">
        <v>0</v>
      </c>
      <c r="CJ293" t="b">
        <v>0</v>
      </c>
      <c r="CK293" t="b">
        <v>0</v>
      </c>
      <c r="CL293" t="b">
        <v>0</v>
      </c>
      <c r="CM293" t="b">
        <v>1</v>
      </c>
      <c r="CN293" t="b">
        <v>0</v>
      </c>
      <c r="CO293" t="b">
        <v>0</v>
      </c>
      <c r="CP293" t="b">
        <v>0</v>
      </c>
      <c r="CQ293" t="b">
        <v>0</v>
      </c>
      <c r="CR293" t="b">
        <v>0</v>
      </c>
    </row>
    <row r="294" spans="1:96" x14ac:dyDescent="0.25">
      <c r="A294">
        <v>451</v>
      </c>
      <c r="B294" t="s">
        <v>769</v>
      </c>
      <c r="C294" t="s">
        <v>771</v>
      </c>
      <c r="D294" t="s">
        <v>144</v>
      </c>
      <c r="E294" t="s">
        <v>57</v>
      </c>
      <c r="F294" t="s">
        <v>770</v>
      </c>
      <c r="G294">
        <v>15904</v>
      </c>
      <c r="H294" t="s">
        <v>2197</v>
      </c>
      <c r="I294" t="s">
        <v>61</v>
      </c>
      <c r="J294" t="s">
        <v>2197</v>
      </c>
      <c r="K294" t="s">
        <v>2197</v>
      </c>
      <c r="L294">
        <v>1500</v>
      </c>
      <c r="M294" t="s">
        <v>772</v>
      </c>
      <c r="N294" t="s">
        <v>2296</v>
      </c>
      <c r="O294">
        <v>2</v>
      </c>
      <c r="P294">
        <v>3</v>
      </c>
      <c r="Q294">
        <v>0.91666666666666652</v>
      </c>
      <c r="V294">
        <v>710509</v>
      </c>
      <c r="W294" t="s">
        <v>61</v>
      </c>
      <c r="X294">
        <v>89</v>
      </c>
      <c r="Y294">
        <v>16</v>
      </c>
      <c r="Z294" t="s">
        <v>61</v>
      </c>
      <c r="AA294">
        <v>0.8202247191011236</v>
      </c>
      <c r="AB294">
        <v>4</v>
      </c>
      <c r="AC294" t="s">
        <v>2504</v>
      </c>
      <c r="AD294" t="s">
        <v>2505</v>
      </c>
      <c r="AE294">
        <v>2</v>
      </c>
      <c r="AF294" t="s">
        <v>2443</v>
      </c>
      <c r="AG294" t="s">
        <v>2213</v>
      </c>
      <c r="AI294" t="s">
        <v>2506</v>
      </c>
      <c r="AL294" t="s">
        <v>2507</v>
      </c>
      <c r="AN294" t="s">
        <v>10</v>
      </c>
      <c r="AO294" t="s">
        <v>773</v>
      </c>
      <c r="AP294" t="s">
        <v>774</v>
      </c>
      <c r="AQ294" t="s">
        <v>61</v>
      </c>
      <c r="AR294">
        <v>1</v>
      </c>
      <c r="AS294" t="s">
        <v>2508</v>
      </c>
      <c r="AT294" t="s">
        <v>67</v>
      </c>
      <c r="AU294" t="s">
        <v>2509</v>
      </c>
      <c r="AV294">
        <v>2</v>
      </c>
      <c r="AW294" t="s">
        <v>2283</v>
      </c>
      <c r="AX294" t="s">
        <v>2343</v>
      </c>
      <c r="BC294" t="s">
        <v>11</v>
      </c>
      <c r="BE294" t="s">
        <v>60</v>
      </c>
      <c r="BH294" t="s">
        <v>60</v>
      </c>
      <c r="BN294" t="s">
        <v>60</v>
      </c>
      <c r="BQ294" t="s">
        <v>61</v>
      </c>
      <c r="BR294">
        <v>43951</v>
      </c>
      <c r="BS294">
        <v>-0.24383561643835616</v>
      </c>
      <c r="BT294">
        <v>43951</v>
      </c>
      <c r="BU294" t="s">
        <v>11</v>
      </c>
      <c r="BV294" t="s">
        <v>60</v>
      </c>
      <c r="BW294" t="s">
        <v>60</v>
      </c>
      <c r="BX294" t="e">
        <v>#VALUE!</v>
      </c>
      <c r="BY294" t="s">
        <v>2197</v>
      </c>
      <c r="BZ294" t="b">
        <v>0</v>
      </c>
      <c r="CA294" t="b">
        <v>1</v>
      </c>
      <c r="CB294" t="b">
        <v>0</v>
      </c>
      <c r="CC294" t="b">
        <v>1</v>
      </c>
      <c r="CD294" t="b">
        <v>0</v>
      </c>
      <c r="CE294" t="b">
        <v>0</v>
      </c>
      <c r="CF294" t="b">
        <v>0</v>
      </c>
      <c r="CG294" t="b">
        <v>0</v>
      </c>
      <c r="CH294" t="b">
        <v>0</v>
      </c>
      <c r="CI294" t="b">
        <v>0</v>
      </c>
      <c r="CJ294" t="b">
        <v>0</v>
      </c>
      <c r="CK294" t="b">
        <v>0</v>
      </c>
      <c r="CL294" t="b">
        <v>0</v>
      </c>
      <c r="CM294" t="b">
        <v>1</v>
      </c>
      <c r="CN294" t="b">
        <v>0</v>
      </c>
      <c r="CO294" t="b">
        <v>0</v>
      </c>
      <c r="CP294" t="b">
        <v>0</v>
      </c>
      <c r="CQ294" t="b">
        <v>0</v>
      </c>
      <c r="CR294" t="b">
        <v>0</v>
      </c>
    </row>
    <row r="295" spans="1:96" x14ac:dyDescent="0.25">
      <c r="A295">
        <v>449</v>
      </c>
      <c r="B295" t="s">
        <v>605</v>
      </c>
      <c r="C295" t="s">
        <v>607</v>
      </c>
      <c r="D295" t="s">
        <v>214</v>
      </c>
      <c r="E295" t="s">
        <v>57</v>
      </c>
      <c r="F295" t="s">
        <v>606</v>
      </c>
      <c r="G295">
        <v>44446</v>
      </c>
      <c r="H295">
        <v>2</v>
      </c>
      <c r="I295" t="s">
        <v>122</v>
      </c>
      <c r="J295" t="s">
        <v>226</v>
      </c>
      <c r="K295">
        <v>11</v>
      </c>
      <c r="L295">
        <v>4787.38</v>
      </c>
      <c r="M295" t="s">
        <v>608</v>
      </c>
      <c r="N295" t="s">
        <v>2296</v>
      </c>
      <c r="O295">
        <v>2</v>
      </c>
      <c r="P295">
        <v>3</v>
      </c>
      <c r="Q295">
        <v>0.91666666666666652</v>
      </c>
      <c r="V295">
        <v>1363000</v>
      </c>
      <c r="W295" t="s">
        <v>61</v>
      </c>
      <c r="X295">
        <v>200</v>
      </c>
      <c r="Y295">
        <v>20</v>
      </c>
      <c r="Z295" t="s">
        <v>61</v>
      </c>
      <c r="AA295">
        <v>0.9</v>
      </c>
      <c r="AB295">
        <v>5</v>
      </c>
      <c r="AC295" t="s">
        <v>2869</v>
      </c>
      <c r="AD295" t="s">
        <v>2870</v>
      </c>
      <c r="AE295">
        <v>1</v>
      </c>
      <c r="AF295" t="s">
        <v>2567</v>
      </c>
      <c r="AG295">
        <v>43878</v>
      </c>
      <c r="AH295">
        <v>43983</v>
      </c>
      <c r="AI295" t="s">
        <v>2871</v>
      </c>
      <c r="AL295" t="s">
        <v>3987</v>
      </c>
      <c r="AM295">
        <v>43985</v>
      </c>
      <c r="AN295" t="s">
        <v>10</v>
      </c>
      <c r="AO295" t="s">
        <v>609</v>
      </c>
      <c r="AP295" t="s">
        <v>64</v>
      </c>
      <c r="AQ295">
        <v>0</v>
      </c>
      <c r="AR295">
        <v>3</v>
      </c>
      <c r="AS295" t="s">
        <v>610</v>
      </c>
      <c r="AT295" t="s">
        <v>611</v>
      </c>
      <c r="AU295" t="s">
        <v>612</v>
      </c>
      <c r="AV295">
        <v>4</v>
      </c>
      <c r="AZ295" t="s">
        <v>2294</v>
      </c>
      <c r="BC295" t="s">
        <v>10</v>
      </c>
      <c r="BD295">
        <v>60</v>
      </c>
      <c r="BE295" t="s">
        <v>60</v>
      </c>
      <c r="BG295">
        <v>0</v>
      </c>
      <c r="BH295" t="s">
        <v>60</v>
      </c>
      <c r="BK295" t="s">
        <v>10</v>
      </c>
      <c r="BL295">
        <v>360</v>
      </c>
      <c r="BM295">
        <v>30</v>
      </c>
      <c r="BN295" t="s">
        <v>60</v>
      </c>
      <c r="BP295">
        <v>30</v>
      </c>
      <c r="BQ295" t="s">
        <v>61</v>
      </c>
      <c r="BR295">
        <v>44227</v>
      </c>
      <c r="BS295">
        <v>0.51232876712328768</v>
      </c>
      <c r="BT295">
        <v>44227</v>
      </c>
      <c r="BU295" t="s">
        <v>11</v>
      </c>
      <c r="BV295">
        <v>348801.13</v>
      </c>
      <c r="BW295">
        <v>902.18</v>
      </c>
      <c r="BX295">
        <v>2.5865168498737374E-3</v>
      </c>
      <c r="BY295" t="s">
        <v>2286</v>
      </c>
      <c r="BZ295" t="b">
        <v>1</v>
      </c>
      <c r="CA295" t="b">
        <v>1</v>
      </c>
      <c r="CB295" t="b">
        <v>0</v>
      </c>
      <c r="CC295" t="b">
        <v>1</v>
      </c>
      <c r="CD295" t="b">
        <v>0</v>
      </c>
      <c r="CE295" t="b">
        <v>0</v>
      </c>
      <c r="CF295" t="b">
        <v>0</v>
      </c>
      <c r="CG295" t="b">
        <v>1</v>
      </c>
      <c r="CH295" t="b">
        <v>0</v>
      </c>
      <c r="CI295" t="b">
        <v>0</v>
      </c>
      <c r="CJ295" t="b">
        <v>0</v>
      </c>
      <c r="CK295" t="b">
        <v>0</v>
      </c>
      <c r="CL295" t="b">
        <v>0</v>
      </c>
      <c r="CM295" t="b">
        <v>0</v>
      </c>
      <c r="CN295" t="b">
        <v>1</v>
      </c>
      <c r="CO295" t="b">
        <v>0</v>
      </c>
      <c r="CP295" t="b">
        <v>0</v>
      </c>
      <c r="CQ295" t="b">
        <v>0</v>
      </c>
      <c r="CR295" t="b">
        <v>0</v>
      </c>
    </row>
    <row r="296" spans="1:96" x14ac:dyDescent="0.25">
      <c r="A296">
        <v>450</v>
      </c>
      <c r="B296" t="s">
        <v>1072</v>
      </c>
      <c r="C296" t="s">
        <v>1074</v>
      </c>
      <c r="D296" t="s">
        <v>209</v>
      </c>
      <c r="E296" t="s">
        <v>72</v>
      </c>
      <c r="F296" t="s">
        <v>1073</v>
      </c>
      <c r="G296">
        <v>37129</v>
      </c>
      <c r="H296">
        <v>2</v>
      </c>
      <c r="I296" t="s">
        <v>122</v>
      </c>
      <c r="J296" t="s">
        <v>210</v>
      </c>
      <c r="K296">
        <v>9</v>
      </c>
      <c r="L296">
        <v>1454</v>
      </c>
      <c r="M296" t="s">
        <v>1075</v>
      </c>
      <c r="N296" t="s">
        <v>1988</v>
      </c>
      <c r="O296">
        <v>2</v>
      </c>
      <c r="P296">
        <v>3</v>
      </c>
      <c r="Q296">
        <v>0.91666666666666652</v>
      </c>
      <c r="V296">
        <v>831522</v>
      </c>
      <c r="W296" t="s">
        <v>61</v>
      </c>
      <c r="X296" t="s">
        <v>61</v>
      </c>
      <c r="Y296">
        <v>11</v>
      </c>
      <c r="Z296" t="s">
        <v>61</v>
      </c>
      <c r="AA296" t="e">
        <v>#VALUE!</v>
      </c>
      <c r="AC296" t="s">
        <v>61</v>
      </c>
      <c r="AD296" t="s">
        <v>61</v>
      </c>
      <c r="AF296" t="s">
        <v>61</v>
      </c>
      <c r="AG296" t="s">
        <v>60</v>
      </c>
      <c r="AH296">
        <v>43966</v>
      </c>
      <c r="AI296" t="s">
        <v>2289</v>
      </c>
      <c r="AK296" t="s">
        <v>2300</v>
      </c>
      <c r="AL296" t="s">
        <v>3815</v>
      </c>
      <c r="AN296" t="s">
        <v>11</v>
      </c>
      <c r="AO296" t="s">
        <v>92</v>
      </c>
      <c r="AP296" t="s">
        <v>61</v>
      </c>
      <c r="AQ296" t="s">
        <v>61</v>
      </c>
      <c r="AR296" t="s">
        <v>61</v>
      </c>
      <c r="AV296">
        <v>0</v>
      </c>
      <c r="BE296" t="s">
        <v>60</v>
      </c>
      <c r="BH296" t="s">
        <v>60</v>
      </c>
      <c r="BN296" t="s">
        <v>60</v>
      </c>
      <c r="BQ296" t="s">
        <v>61</v>
      </c>
      <c r="BR296">
        <v>44227</v>
      </c>
      <c r="BS296">
        <v>0.51232876712328768</v>
      </c>
      <c r="BT296">
        <v>44227</v>
      </c>
      <c r="BU296" t="s">
        <v>11</v>
      </c>
      <c r="BV296">
        <v>434799.35</v>
      </c>
      <c r="BW296">
        <v>2557.1799999999998</v>
      </c>
      <c r="BX296">
        <v>5.881287541023233E-3</v>
      </c>
      <c r="BY296" t="s">
        <v>2286</v>
      </c>
      <c r="BZ296" t="b">
        <v>0</v>
      </c>
      <c r="CA296" t="b">
        <v>0</v>
      </c>
      <c r="CB296" t="b">
        <v>0</v>
      </c>
      <c r="CC296" t="b">
        <v>0</v>
      </c>
      <c r="CD296" t="b">
        <v>0</v>
      </c>
      <c r="CE296" t="b">
        <v>0</v>
      </c>
      <c r="CF296" t="b">
        <v>0</v>
      </c>
      <c r="CG296" t="b">
        <v>0</v>
      </c>
      <c r="CH296" t="b">
        <v>0</v>
      </c>
      <c r="CI296" t="b">
        <v>0</v>
      </c>
      <c r="CJ296" t="b">
        <v>0</v>
      </c>
      <c r="CK296" t="b">
        <v>0</v>
      </c>
      <c r="CL296" t="b">
        <v>0</v>
      </c>
      <c r="CM296" t="b">
        <v>0</v>
      </c>
      <c r="CN296" t="b">
        <v>0</v>
      </c>
      <c r="CO296" t="b">
        <v>0</v>
      </c>
      <c r="CP296" t="b">
        <v>0</v>
      </c>
      <c r="CQ296" t="b">
        <v>0</v>
      </c>
      <c r="CR296" t="b">
        <v>0</v>
      </c>
    </row>
    <row r="297" spans="1:96" x14ac:dyDescent="0.25">
      <c r="A297">
        <v>453</v>
      </c>
      <c r="B297" t="s">
        <v>446</v>
      </c>
      <c r="C297" t="s">
        <v>448</v>
      </c>
      <c r="D297" t="s">
        <v>163</v>
      </c>
      <c r="E297" t="s">
        <v>72</v>
      </c>
      <c r="F297" t="s">
        <v>447</v>
      </c>
      <c r="G297">
        <v>8857</v>
      </c>
      <c r="H297">
        <v>1</v>
      </c>
      <c r="I297" t="s">
        <v>4027</v>
      </c>
      <c r="J297" t="s">
        <v>58</v>
      </c>
      <c r="K297">
        <v>8</v>
      </c>
      <c r="L297">
        <v>2033</v>
      </c>
      <c r="M297" t="s">
        <v>449</v>
      </c>
      <c r="N297" t="s">
        <v>2296</v>
      </c>
      <c r="O297">
        <v>2</v>
      </c>
      <c r="P297">
        <v>2</v>
      </c>
      <c r="Q297">
        <v>0.75</v>
      </c>
      <c r="V297">
        <v>99000</v>
      </c>
      <c r="W297" t="s">
        <v>61</v>
      </c>
      <c r="X297">
        <v>23</v>
      </c>
      <c r="Y297">
        <v>6</v>
      </c>
      <c r="Z297" t="s">
        <v>61</v>
      </c>
      <c r="AA297">
        <v>0.73913043478260865</v>
      </c>
      <c r="AB297">
        <v>0</v>
      </c>
      <c r="AC297">
        <v>0</v>
      </c>
      <c r="AD297" t="s">
        <v>61</v>
      </c>
      <c r="AE297">
        <v>0</v>
      </c>
      <c r="AG297">
        <v>43885</v>
      </c>
      <c r="AI297" t="s">
        <v>2289</v>
      </c>
      <c r="AL297" t="s">
        <v>3518</v>
      </c>
      <c r="AN297" t="s">
        <v>10</v>
      </c>
      <c r="AO297" t="s">
        <v>450</v>
      </c>
      <c r="AP297">
        <v>3</v>
      </c>
      <c r="AQ297">
        <v>2</v>
      </c>
      <c r="AR297" t="s">
        <v>2213</v>
      </c>
      <c r="AS297" t="s">
        <v>3519</v>
      </c>
      <c r="AT297" t="s">
        <v>2281</v>
      </c>
      <c r="AU297" t="s">
        <v>3520</v>
      </c>
      <c r="AV297">
        <v>0</v>
      </c>
      <c r="AZ297" t="s">
        <v>4</v>
      </c>
      <c r="BC297" t="s">
        <v>11</v>
      </c>
      <c r="BE297" t="s">
        <v>60</v>
      </c>
      <c r="BH297" t="s">
        <v>60</v>
      </c>
      <c r="BK297" t="s">
        <v>10</v>
      </c>
      <c r="BL297">
        <v>180</v>
      </c>
      <c r="BM297">
        <v>180</v>
      </c>
      <c r="BN297" t="s">
        <v>60</v>
      </c>
      <c r="BP297">
        <v>30</v>
      </c>
      <c r="BQ297" t="s">
        <v>61</v>
      </c>
      <c r="BR297">
        <v>44227</v>
      </c>
      <c r="BS297">
        <v>0.51232876712328768</v>
      </c>
      <c r="BT297">
        <v>44227</v>
      </c>
      <c r="BU297" t="s">
        <v>11</v>
      </c>
      <c r="BV297">
        <v>382066.12</v>
      </c>
      <c r="BW297">
        <v>23226.13</v>
      </c>
      <c r="BX297">
        <v>6.0790865204169375E-2</v>
      </c>
      <c r="BY297" t="s">
        <v>2332</v>
      </c>
      <c r="BZ297" t="b">
        <v>0</v>
      </c>
      <c r="CA297" t="b">
        <v>0</v>
      </c>
      <c r="CB297" t="b">
        <v>0</v>
      </c>
      <c r="CC297" t="b">
        <v>0</v>
      </c>
      <c r="CD297" t="b">
        <v>0</v>
      </c>
      <c r="CE297" t="b">
        <v>0</v>
      </c>
      <c r="CF297" t="b">
        <v>0</v>
      </c>
      <c r="CG297" t="b">
        <v>0</v>
      </c>
      <c r="CH297" t="b">
        <v>0</v>
      </c>
      <c r="CI297" t="b">
        <v>0</v>
      </c>
      <c r="CJ297" t="b">
        <v>0</v>
      </c>
      <c r="CK297" t="b">
        <v>0</v>
      </c>
      <c r="CL297" t="b">
        <v>0</v>
      </c>
      <c r="CM297" t="b">
        <v>0</v>
      </c>
      <c r="CN297" t="b">
        <v>0</v>
      </c>
      <c r="CO297" t="b">
        <v>0</v>
      </c>
      <c r="CP297" t="b">
        <v>0</v>
      </c>
      <c r="CQ297" t="b">
        <v>0</v>
      </c>
      <c r="CR297" t="b">
        <v>0</v>
      </c>
    </row>
    <row r="298" spans="1:96" x14ac:dyDescent="0.25">
      <c r="A298">
        <v>454</v>
      </c>
      <c r="B298" t="s">
        <v>1278</v>
      </c>
      <c r="C298" t="s">
        <v>1280</v>
      </c>
      <c r="D298" t="s">
        <v>144</v>
      </c>
      <c r="E298" t="s">
        <v>72</v>
      </c>
      <c r="F298" t="s">
        <v>1279</v>
      </c>
      <c r="G298">
        <v>18507</v>
      </c>
      <c r="H298">
        <v>1</v>
      </c>
      <c r="I298" t="s">
        <v>4027</v>
      </c>
      <c r="J298" t="s">
        <v>279</v>
      </c>
      <c r="K298">
        <v>15</v>
      </c>
      <c r="L298">
        <v>2250</v>
      </c>
      <c r="M298" t="s">
        <v>1085</v>
      </c>
      <c r="N298" t="s">
        <v>1988</v>
      </c>
      <c r="O298">
        <v>2</v>
      </c>
      <c r="P298">
        <v>3</v>
      </c>
      <c r="Q298">
        <v>0.91666666666666652</v>
      </c>
      <c r="V298">
        <v>316841</v>
      </c>
      <c r="W298" t="s">
        <v>61</v>
      </c>
      <c r="X298">
        <v>48</v>
      </c>
      <c r="Y298">
        <v>10</v>
      </c>
      <c r="Z298" t="s">
        <v>61</v>
      </c>
      <c r="AA298">
        <v>0.79166666666666663</v>
      </c>
      <c r="AB298">
        <v>0</v>
      </c>
      <c r="AC298" t="s">
        <v>3085</v>
      </c>
      <c r="AD298" t="s">
        <v>61</v>
      </c>
      <c r="AF298">
        <v>0</v>
      </c>
      <c r="AG298">
        <v>43880</v>
      </c>
      <c r="AI298" t="s">
        <v>3086</v>
      </c>
      <c r="AL298" t="s">
        <v>3087</v>
      </c>
      <c r="AN298" t="s">
        <v>10</v>
      </c>
      <c r="AO298" t="s">
        <v>1281</v>
      </c>
      <c r="AP298" t="s">
        <v>1282</v>
      </c>
      <c r="AQ298">
        <v>25.23</v>
      </c>
      <c r="AR298" t="s">
        <v>2213</v>
      </c>
      <c r="AS298" t="s">
        <v>3088</v>
      </c>
      <c r="AT298" t="s">
        <v>2281</v>
      </c>
      <c r="AU298" t="s">
        <v>3089</v>
      </c>
      <c r="AV298">
        <v>0</v>
      </c>
      <c r="AZ298" t="s">
        <v>4</v>
      </c>
      <c r="BB298" t="s">
        <v>3090</v>
      </c>
      <c r="BC298" t="s">
        <v>11</v>
      </c>
      <c r="BE298" t="s">
        <v>60</v>
      </c>
      <c r="BH298" t="s">
        <v>60</v>
      </c>
      <c r="BK298" t="s">
        <v>10</v>
      </c>
      <c r="BL298">
        <v>180</v>
      </c>
      <c r="BM298">
        <v>180</v>
      </c>
      <c r="BN298" t="s">
        <v>60</v>
      </c>
      <c r="BP298">
        <v>90</v>
      </c>
      <c r="BQ298" t="s">
        <v>61</v>
      </c>
      <c r="BR298">
        <v>44651</v>
      </c>
      <c r="BS298">
        <v>1.6739726027397259</v>
      </c>
      <c r="BT298">
        <v>44651</v>
      </c>
      <c r="BU298" t="s">
        <v>11</v>
      </c>
      <c r="BV298">
        <v>423754.68</v>
      </c>
      <c r="BW298">
        <v>-2692.21</v>
      </c>
      <c r="BX298">
        <v>-6.3532277684815184E-3</v>
      </c>
      <c r="BY298" t="s">
        <v>2332</v>
      </c>
      <c r="BZ298" t="b">
        <v>0</v>
      </c>
      <c r="CA298" t="b">
        <v>0</v>
      </c>
      <c r="CB298" t="b">
        <v>0</v>
      </c>
      <c r="CC298" t="b">
        <v>0</v>
      </c>
      <c r="CD298" t="b">
        <v>0</v>
      </c>
      <c r="CE298" t="b">
        <v>0</v>
      </c>
      <c r="CF298" t="b">
        <v>0</v>
      </c>
      <c r="CG298" t="b">
        <v>0</v>
      </c>
      <c r="CH298" t="b">
        <v>0</v>
      </c>
      <c r="CI298" t="b">
        <v>0</v>
      </c>
      <c r="CJ298" t="b">
        <v>0</v>
      </c>
      <c r="CK298" t="b">
        <v>0</v>
      </c>
      <c r="CL298" t="b">
        <v>0</v>
      </c>
      <c r="CM298" t="b">
        <v>0</v>
      </c>
      <c r="CN298" t="b">
        <v>0</v>
      </c>
      <c r="CO298" t="b">
        <v>0</v>
      </c>
      <c r="CP298" t="b">
        <v>0</v>
      </c>
      <c r="CQ298" t="b">
        <v>0</v>
      </c>
      <c r="CR298" t="b">
        <v>0</v>
      </c>
    </row>
    <row r="299" spans="1:96" x14ac:dyDescent="0.25">
      <c r="A299">
        <v>455</v>
      </c>
      <c r="B299" t="s">
        <v>1155</v>
      </c>
      <c r="C299" t="s">
        <v>1157</v>
      </c>
      <c r="D299" t="s">
        <v>131</v>
      </c>
      <c r="E299" t="s">
        <v>72</v>
      </c>
      <c r="F299" t="s">
        <v>1156</v>
      </c>
      <c r="G299">
        <v>33027</v>
      </c>
      <c r="H299">
        <v>2</v>
      </c>
      <c r="I299" t="s">
        <v>122</v>
      </c>
      <c r="J299" t="s">
        <v>157</v>
      </c>
      <c r="K299">
        <v>5</v>
      </c>
      <c r="L299">
        <v>2479</v>
      </c>
      <c r="M299" t="s">
        <v>846</v>
      </c>
      <c r="N299" t="s">
        <v>1988</v>
      </c>
      <c r="O299">
        <v>2</v>
      </c>
      <c r="P299">
        <v>3</v>
      </c>
      <c r="Q299">
        <v>0.91666666666666652</v>
      </c>
      <c r="V299">
        <v>400000</v>
      </c>
      <c r="W299" t="s">
        <v>61</v>
      </c>
      <c r="X299">
        <v>77</v>
      </c>
      <c r="Y299">
        <v>19</v>
      </c>
      <c r="Z299" t="s">
        <v>61</v>
      </c>
      <c r="AA299">
        <v>0.75324675324675328</v>
      </c>
      <c r="AB299">
        <v>4</v>
      </c>
      <c r="AC299" t="s">
        <v>3672</v>
      </c>
      <c r="AD299" t="s">
        <v>61</v>
      </c>
      <c r="AE299">
        <v>1</v>
      </c>
      <c r="AF299" t="s">
        <v>3673</v>
      </c>
      <c r="AG299">
        <v>43884</v>
      </c>
      <c r="AH299">
        <v>43972</v>
      </c>
      <c r="AI299" t="s">
        <v>3674</v>
      </c>
      <c r="AL299" t="s">
        <v>3675</v>
      </c>
      <c r="AM299">
        <v>43979</v>
      </c>
      <c r="AN299" t="s">
        <v>10</v>
      </c>
      <c r="AO299" t="s">
        <v>1158</v>
      </c>
      <c r="AP299" t="s">
        <v>527</v>
      </c>
      <c r="AQ299">
        <v>25.26</v>
      </c>
      <c r="AR299" t="s">
        <v>2213</v>
      </c>
      <c r="AS299" t="s">
        <v>3676</v>
      </c>
      <c r="AT299" t="s">
        <v>3677</v>
      </c>
      <c r="AU299" t="s">
        <v>3678</v>
      </c>
      <c r="AV299">
        <v>3</v>
      </c>
      <c r="AZ299" t="s">
        <v>4</v>
      </c>
      <c r="BB299" t="s">
        <v>3090</v>
      </c>
      <c r="BC299" t="s">
        <v>11</v>
      </c>
      <c r="BE299" t="s">
        <v>60</v>
      </c>
      <c r="BH299" t="s">
        <v>60</v>
      </c>
      <c r="BK299" t="s">
        <v>10</v>
      </c>
      <c r="BL299">
        <v>360</v>
      </c>
      <c r="BM299">
        <v>180</v>
      </c>
      <c r="BN299" t="s">
        <v>60</v>
      </c>
      <c r="BP299">
        <v>90</v>
      </c>
      <c r="BQ299" t="s">
        <v>61</v>
      </c>
      <c r="BR299">
        <v>44271</v>
      </c>
      <c r="BS299">
        <v>0.63287671232876708</v>
      </c>
      <c r="BT299">
        <v>44271</v>
      </c>
      <c r="BU299" t="s">
        <v>11</v>
      </c>
      <c r="BV299">
        <v>466664.41</v>
      </c>
      <c r="BW299">
        <v>18546.47</v>
      </c>
      <c r="BX299">
        <v>3.9742627898279197E-2</v>
      </c>
      <c r="BY299" t="s">
        <v>2286</v>
      </c>
      <c r="BZ299" t="b">
        <v>0</v>
      </c>
      <c r="CA299" t="b">
        <v>0</v>
      </c>
      <c r="CB299" t="b">
        <v>0</v>
      </c>
      <c r="CC299" t="b">
        <v>0</v>
      </c>
      <c r="CD299" t="b">
        <v>0</v>
      </c>
      <c r="CE299" t="b">
        <v>0</v>
      </c>
      <c r="CF299" t="b">
        <v>0</v>
      </c>
      <c r="CG299" t="b">
        <v>0</v>
      </c>
      <c r="CH299" t="b">
        <v>0</v>
      </c>
      <c r="CI299" t="b">
        <v>0</v>
      </c>
      <c r="CJ299" t="b">
        <v>0</v>
      </c>
      <c r="CK299" t="b">
        <v>0</v>
      </c>
      <c r="CL299" t="b">
        <v>0</v>
      </c>
      <c r="CM299" t="b">
        <v>0</v>
      </c>
      <c r="CN299" t="b">
        <v>0</v>
      </c>
      <c r="CO299" t="b">
        <v>0</v>
      </c>
      <c r="CP299" t="b">
        <v>0</v>
      </c>
      <c r="CQ299" t="b">
        <v>0</v>
      </c>
      <c r="CR299" t="b">
        <v>0</v>
      </c>
    </row>
    <row r="300" spans="1:96" x14ac:dyDescent="0.25">
      <c r="A300">
        <v>325</v>
      </c>
      <c r="B300" t="s">
        <v>1880</v>
      </c>
      <c r="C300" t="s">
        <v>1882</v>
      </c>
      <c r="D300" t="s">
        <v>214</v>
      </c>
      <c r="E300" t="s">
        <v>57</v>
      </c>
      <c r="F300" t="s">
        <v>1881</v>
      </c>
      <c r="G300">
        <v>45245</v>
      </c>
      <c r="H300">
        <v>2</v>
      </c>
      <c r="I300" t="s">
        <v>122</v>
      </c>
      <c r="J300" t="s">
        <v>215</v>
      </c>
      <c r="K300">
        <v>16</v>
      </c>
      <c r="L300">
        <v>1369</v>
      </c>
      <c r="M300" t="s">
        <v>231</v>
      </c>
      <c r="N300" t="s">
        <v>2296</v>
      </c>
      <c r="O300">
        <v>3</v>
      </c>
      <c r="P300">
        <v>2</v>
      </c>
      <c r="Q300">
        <v>0.83333333333333348</v>
      </c>
      <c r="V300">
        <v>849890</v>
      </c>
      <c r="W300">
        <v>269287</v>
      </c>
      <c r="X300">
        <v>94</v>
      </c>
      <c r="Y300">
        <v>15</v>
      </c>
      <c r="Z300">
        <v>72526</v>
      </c>
      <c r="AA300">
        <v>0.73067396495189196</v>
      </c>
      <c r="AB300">
        <v>4</v>
      </c>
      <c r="AC300" t="s">
        <v>2807</v>
      </c>
      <c r="AD300" t="s">
        <v>2808</v>
      </c>
      <c r="AE300">
        <v>1</v>
      </c>
      <c r="AF300" t="s">
        <v>2567</v>
      </c>
      <c r="AG300">
        <v>43878</v>
      </c>
      <c r="AH300">
        <v>43983</v>
      </c>
      <c r="AI300" t="s">
        <v>2809</v>
      </c>
      <c r="AJ300">
        <v>43973</v>
      </c>
      <c r="AK300" t="s">
        <v>3965</v>
      </c>
      <c r="AL300" t="s">
        <v>4092</v>
      </c>
      <c r="AM300">
        <v>43985</v>
      </c>
      <c r="AN300" t="s">
        <v>10</v>
      </c>
      <c r="AO300" t="s">
        <v>1883</v>
      </c>
      <c r="AP300" t="s">
        <v>574</v>
      </c>
      <c r="AQ300" t="s">
        <v>2810</v>
      </c>
      <c r="AR300">
        <v>3</v>
      </c>
      <c r="AS300" t="s">
        <v>2430</v>
      </c>
      <c r="AT300" t="s">
        <v>2431</v>
      </c>
      <c r="AU300" t="s">
        <v>2811</v>
      </c>
      <c r="AV300">
        <v>3</v>
      </c>
      <c r="AW300" t="s">
        <v>2283</v>
      </c>
      <c r="AX300" t="s">
        <v>2284</v>
      </c>
      <c r="AY300" t="s">
        <v>4</v>
      </c>
      <c r="AZ300" t="s">
        <v>2362</v>
      </c>
      <c r="BA300" t="s">
        <v>3972</v>
      </c>
      <c r="BB300" t="s">
        <v>2812</v>
      </c>
      <c r="BC300" t="s">
        <v>10</v>
      </c>
      <c r="BD300">
        <v>0</v>
      </c>
      <c r="BE300" t="e">
        <v>#VALUE!</v>
      </c>
      <c r="BF300" t="s">
        <v>2813</v>
      </c>
      <c r="BH300" t="e">
        <v>#VALUE!</v>
      </c>
      <c r="BJ300" t="s">
        <v>2814</v>
      </c>
      <c r="BK300" t="s">
        <v>10</v>
      </c>
      <c r="BN300" t="e">
        <v>#VALUE!</v>
      </c>
      <c r="BQ300" t="s">
        <v>61</v>
      </c>
      <c r="BR300">
        <v>45351</v>
      </c>
      <c r="BS300">
        <v>3.591780821917808</v>
      </c>
      <c r="BT300">
        <v>45351</v>
      </c>
      <c r="BU300" t="s">
        <v>11</v>
      </c>
      <c r="BV300">
        <v>380984.36</v>
      </c>
      <c r="BW300">
        <v>-39252.9</v>
      </c>
      <c r="BX300">
        <v>-0.10303021362871695</v>
      </c>
      <c r="BY300" t="s">
        <v>2286</v>
      </c>
      <c r="BZ300" t="b">
        <v>0</v>
      </c>
      <c r="CA300" t="b">
        <v>1</v>
      </c>
      <c r="CB300" t="b">
        <v>0</v>
      </c>
      <c r="CC300" t="b">
        <v>1</v>
      </c>
      <c r="CD300" t="b">
        <v>0</v>
      </c>
      <c r="CE300" t="b">
        <v>0</v>
      </c>
      <c r="CF300" t="b">
        <v>0</v>
      </c>
      <c r="CG300" t="b">
        <v>1</v>
      </c>
      <c r="CH300" t="b">
        <v>0</v>
      </c>
      <c r="CI300" t="b">
        <v>0</v>
      </c>
      <c r="CJ300" t="b">
        <v>0</v>
      </c>
      <c r="CK300" t="b">
        <v>0</v>
      </c>
      <c r="CL300" t="b">
        <v>0</v>
      </c>
      <c r="CM300" t="b">
        <v>0</v>
      </c>
      <c r="CN300" t="b">
        <v>0</v>
      </c>
      <c r="CO300" t="b">
        <v>0</v>
      </c>
      <c r="CP300" t="b">
        <v>0</v>
      </c>
      <c r="CQ300" t="b">
        <v>0</v>
      </c>
      <c r="CR300" t="b">
        <v>0</v>
      </c>
    </row>
    <row r="301" spans="1:96" x14ac:dyDescent="0.25">
      <c r="A301">
        <v>458</v>
      </c>
      <c r="B301" t="s">
        <v>1688</v>
      </c>
      <c r="C301" t="s">
        <v>1690</v>
      </c>
      <c r="D301" t="s">
        <v>144</v>
      </c>
      <c r="E301" t="s">
        <v>57</v>
      </c>
      <c r="F301" t="s">
        <v>1689</v>
      </c>
      <c r="G301">
        <v>16565</v>
      </c>
      <c r="H301">
        <v>2</v>
      </c>
      <c r="I301" t="s">
        <v>122</v>
      </c>
      <c r="J301" t="s">
        <v>226</v>
      </c>
      <c r="K301">
        <v>11</v>
      </c>
      <c r="L301">
        <v>1500</v>
      </c>
      <c r="M301" t="s">
        <v>608</v>
      </c>
      <c r="N301" t="s">
        <v>1988</v>
      </c>
      <c r="O301">
        <v>2</v>
      </c>
      <c r="P301">
        <v>2</v>
      </c>
      <c r="Q301">
        <v>0.75</v>
      </c>
      <c r="V301">
        <v>2217697</v>
      </c>
      <c r="W301">
        <v>838177</v>
      </c>
      <c r="X301">
        <v>195</v>
      </c>
      <c r="Y301">
        <v>8</v>
      </c>
      <c r="Z301">
        <v>161366</v>
      </c>
      <c r="AA301">
        <v>0.95897435897435901</v>
      </c>
      <c r="AB301">
        <v>5</v>
      </c>
      <c r="AC301" t="s">
        <v>2467</v>
      </c>
      <c r="AD301" t="s">
        <v>2468</v>
      </c>
      <c r="AE301">
        <v>2</v>
      </c>
      <c r="AF301" t="s">
        <v>2443</v>
      </c>
      <c r="AG301">
        <v>43873</v>
      </c>
      <c r="AI301" t="s">
        <v>2469</v>
      </c>
      <c r="AL301" t="s">
        <v>2470</v>
      </c>
      <c r="AN301" t="s">
        <v>10</v>
      </c>
      <c r="AO301" t="s">
        <v>1691</v>
      </c>
      <c r="AP301" t="s">
        <v>1692</v>
      </c>
      <c r="AQ301">
        <v>54</v>
      </c>
      <c r="AR301">
        <v>3</v>
      </c>
      <c r="AS301" t="s">
        <v>2471</v>
      </c>
      <c r="AT301" t="s">
        <v>2472</v>
      </c>
      <c r="AU301" t="s">
        <v>2473</v>
      </c>
      <c r="AV301">
        <v>3</v>
      </c>
      <c r="AW301" t="s">
        <v>2293</v>
      </c>
      <c r="AX301" t="s">
        <v>2284</v>
      </c>
      <c r="AZ301" t="s">
        <v>2294</v>
      </c>
      <c r="BC301" t="s">
        <v>10</v>
      </c>
      <c r="BD301">
        <v>60</v>
      </c>
      <c r="BE301" t="s">
        <v>60</v>
      </c>
      <c r="BH301" t="s">
        <v>60</v>
      </c>
      <c r="BJ301" t="s">
        <v>2474</v>
      </c>
      <c r="BK301" t="s">
        <v>10</v>
      </c>
      <c r="BL301">
        <v>420</v>
      </c>
      <c r="BM301">
        <v>30</v>
      </c>
      <c r="BN301" t="s">
        <v>60</v>
      </c>
      <c r="BP301">
        <v>30</v>
      </c>
      <c r="BQ301" t="s">
        <v>61</v>
      </c>
      <c r="BR301">
        <v>44957</v>
      </c>
      <c r="BS301">
        <v>2.5123287671232877</v>
      </c>
      <c r="BT301">
        <v>44957</v>
      </c>
      <c r="BU301" t="s">
        <v>11</v>
      </c>
      <c r="BV301">
        <v>554971.22</v>
      </c>
      <c r="BW301">
        <v>74043.509999999995</v>
      </c>
      <c r="BX301">
        <v>0.1334186482679228</v>
      </c>
      <c r="BY301" t="s">
        <v>2332</v>
      </c>
      <c r="BZ301" t="b">
        <v>1</v>
      </c>
      <c r="CA301" t="b">
        <v>1</v>
      </c>
      <c r="CB301" t="b">
        <v>0</v>
      </c>
      <c r="CC301" t="b">
        <v>1</v>
      </c>
      <c r="CD301" t="b">
        <v>0</v>
      </c>
      <c r="CE301" t="b">
        <v>0</v>
      </c>
      <c r="CF301" t="b">
        <v>0</v>
      </c>
      <c r="CG301" t="b">
        <v>0</v>
      </c>
      <c r="CH301" t="b">
        <v>0</v>
      </c>
      <c r="CI301" t="b">
        <v>0</v>
      </c>
      <c r="CJ301" t="b">
        <v>0</v>
      </c>
      <c r="CK301" t="b">
        <v>0</v>
      </c>
      <c r="CL301" t="b">
        <v>0</v>
      </c>
      <c r="CM301" t="b">
        <v>1</v>
      </c>
      <c r="CN301" t="b">
        <v>1</v>
      </c>
      <c r="CO301" t="b">
        <v>0</v>
      </c>
      <c r="CP301" t="b">
        <v>0</v>
      </c>
      <c r="CQ301" t="b">
        <v>0</v>
      </c>
      <c r="CR301" t="b">
        <v>0</v>
      </c>
    </row>
    <row r="302" spans="1:96" x14ac:dyDescent="0.25">
      <c r="A302">
        <v>459</v>
      </c>
      <c r="B302" t="s">
        <v>1487</v>
      </c>
      <c r="C302" t="s">
        <v>1489</v>
      </c>
      <c r="D302" t="s">
        <v>209</v>
      </c>
      <c r="E302" t="s">
        <v>164</v>
      </c>
      <c r="F302" t="s">
        <v>1488</v>
      </c>
      <c r="G302">
        <v>37122</v>
      </c>
      <c r="H302">
        <v>2</v>
      </c>
      <c r="I302" t="s">
        <v>122</v>
      </c>
      <c r="J302" t="s">
        <v>210</v>
      </c>
      <c r="K302">
        <v>9</v>
      </c>
      <c r="L302">
        <v>1587</v>
      </c>
      <c r="M302" t="s">
        <v>457</v>
      </c>
      <c r="N302" t="s">
        <v>1988</v>
      </c>
      <c r="O302">
        <v>1</v>
      </c>
      <c r="P302">
        <v>3</v>
      </c>
      <c r="Q302">
        <v>0.66666666666666663</v>
      </c>
      <c r="V302">
        <v>829325</v>
      </c>
      <c r="W302" t="s">
        <v>61</v>
      </c>
      <c r="X302">
        <v>32</v>
      </c>
      <c r="Y302">
        <v>7</v>
      </c>
      <c r="Z302" t="s">
        <v>61</v>
      </c>
      <c r="AA302">
        <v>0.78125</v>
      </c>
      <c r="AB302">
        <v>4</v>
      </c>
      <c r="AC302" t="s">
        <v>2275</v>
      </c>
      <c r="AD302" t="s">
        <v>2276</v>
      </c>
      <c r="AE302">
        <v>0</v>
      </c>
      <c r="AG302">
        <v>43873</v>
      </c>
      <c r="AH302">
        <v>43983</v>
      </c>
      <c r="AI302" t="s">
        <v>2277</v>
      </c>
      <c r="AJ302">
        <v>44000</v>
      </c>
      <c r="AK302" t="s">
        <v>3978</v>
      </c>
      <c r="AL302" t="s">
        <v>4093</v>
      </c>
      <c r="AM302">
        <v>44011</v>
      </c>
      <c r="AN302" t="s">
        <v>10</v>
      </c>
      <c r="AO302" t="s">
        <v>2278</v>
      </c>
      <c r="AP302">
        <v>19</v>
      </c>
      <c r="AQ302" t="s">
        <v>2279</v>
      </c>
      <c r="AR302" t="s">
        <v>2213</v>
      </c>
      <c r="AS302" t="s">
        <v>2280</v>
      </c>
      <c r="AT302" t="s">
        <v>2281</v>
      </c>
      <c r="AU302" t="s">
        <v>2282</v>
      </c>
      <c r="AV302" t="s">
        <v>2213</v>
      </c>
      <c r="BC302" t="s">
        <v>11</v>
      </c>
      <c r="BE302" t="s">
        <v>60</v>
      </c>
      <c r="BH302" t="s">
        <v>60</v>
      </c>
      <c r="BK302" t="s">
        <v>10</v>
      </c>
      <c r="BL302">
        <v>180</v>
      </c>
      <c r="BM302">
        <v>180</v>
      </c>
      <c r="BN302" t="s">
        <v>60</v>
      </c>
      <c r="BP302" t="s">
        <v>2285</v>
      </c>
      <c r="BQ302" t="s">
        <v>61</v>
      </c>
      <c r="BR302">
        <v>44620</v>
      </c>
      <c r="BS302">
        <v>1.5890410958904109</v>
      </c>
      <c r="BT302">
        <v>44620</v>
      </c>
      <c r="BU302" t="s">
        <v>11</v>
      </c>
      <c r="BV302">
        <v>405216.25</v>
      </c>
      <c r="BW302">
        <v>16352.55</v>
      </c>
      <c r="BX302">
        <v>4.0355119025952194E-2</v>
      </c>
      <c r="BY302" t="s">
        <v>2286</v>
      </c>
      <c r="BZ302" t="b">
        <v>0</v>
      </c>
      <c r="CA302" t="b">
        <v>1</v>
      </c>
      <c r="CB302" t="b">
        <v>0</v>
      </c>
      <c r="CC302" t="b">
        <v>0</v>
      </c>
      <c r="CD302" t="b">
        <v>0</v>
      </c>
      <c r="CE302" t="b">
        <v>0</v>
      </c>
      <c r="CF302" t="b">
        <v>1</v>
      </c>
      <c r="CG302" t="b">
        <v>0</v>
      </c>
      <c r="CH302" t="b">
        <v>0</v>
      </c>
      <c r="CI302" t="b">
        <v>0</v>
      </c>
      <c r="CJ302" t="b">
        <v>1</v>
      </c>
      <c r="CK302" t="b">
        <v>0</v>
      </c>
      <c r="CL302" t="b">
        <v>0</v>
      </c>
      <c r="CM302" t="b">
        <v>0</v>
      </c>
      <c r="CN302" t="b">
        <v>0</v>
      </c>
      <c r="CO302" t="b">
        <v>0</v>
      </c>
      <c r="CP302" t="b">
        <v>0</v>
      </c>
      <c r="CQ302" t="b">
        <v>0</v>
      </c>
      <c r="CR302" t="b">
        <v>0</v>
      </c>
    </row>
    <row r="303" spans="1:96" x14ac:dyDescent="0.25">
      <c r="A303">
        <v>460</v>
      </c>
      <c r="B303" t="s">
        <v>1510</v>
      </c>
      <c r="C303" t="s">
        <v>1512</v>
      </c>
      <c r="D303" t="s">
        <v>271</v>
      </c>
      <c r="E303" t="s">
        <v>57</v>
      </c>
      <c r="F303" t="s">
        <v>1511</v>
      </c>
      <c r="G303">
        <v>60148</v>
      </c>
      <c r="H303">
        <v>2</v>
      </c>
      <c r="I303" t="s">
        <v>122</v>
      </c>
      <c r="J303" t="s">
        <v>272</v>
      </c>
      <c r="K303">
        <v>12</v>
      </c>
      <c r="L303">
        <v>1819</v>
      </c>
      <c r="M303" t="s">
        <v>1513</v>
      </c>
      <c r="N303" t="s">
        <v>1988</v>
      </c>
      <c r="O303">
        <v>3</v>
      </c>
      <c r="P303">
        <v>2</v>
      </c>
      <c r="Q303">
        <v>0.83333333333333348</v>
      </c>
      <c r="V303">
        <v>1500000</v>
      </c>
      <c r="W303" t="s">
        <v>61</v>
      </c>
      <c r="X303">
        <v>102</v>
      </c>
      <c r="Y303">
        <v>6</v>
      </c>
      <c r="Z303" t="s">
        <v>61</v>
      </c>
      <c r="AA303">
        <v>0.94117647058823528</v>
      </c>
      <c r="AB303">
        <v>3</v>
      </c>
      <c r="AC303" t="s">
        <v>3647</v>
      </c>
      <c r="AD303" t="s">
        <v>3648</v>
      </c>
      <c r="AE303">
        <v>1</v>
      </c>
      <c r="AF303" t="s">
        <v>3649</v>
      </c>
      <c r="AG303">
        <v>43892</v>
      </c>
      <c r="AI303" t="s">
        <v>3650</v>
      </c>
      <c r="AL303" t="s">
        <v>3651</v>
      </c>
      <c r="AN303" t="s">
        <v>10</v>
      </c>
      <c r="AO303" t="s">
        <v>1514</v>
      </c>
      <c r="AP303" t="s">
        <v>1223</v>
      </c>
      <c r="AQ303" t="s">
        <v>3652</v>
      </c>
      <c r="AR303">
        <v>2</v>
      </c>
      <c r="AS303" t="s">
        <v>3653</v>
      </c>
      <c r="AT303" t="s">
        <v>3654</v>
      </c>
      <c r="AU303" t="s">
        <v>3655</v>
      </c>
      <c r="AV303">
        <v>2</v>
      </c>
      <c r="AW303" t="s">
        <v>2293</v>
      </c>
      <c r="AX303" t="s">
        <v>2284</v>
      </c>
      <c r="AZ303" t="s">
        <v>3</v>
      </c>
      <c r="BC303" t="s">
        <v>10</v>
      </c>
      <c r="BD303" t="s">
        <v>3656</v>
      </c>
      <c r="BE303" t="s">
        <v>60</v>
      </c>
      <c r="BF303" t="s">
        <v>3657</v>
      </c>
      <c r="BH303" t="e">
        <v>#VALUE!</v>
      </c>
      <c r="BJ303">
        <v>7.0000000000000007E-2</v>
      </c>
      <c r="BK303" t="s">
        <v>10</v>
      </c>
      <c r="BL303" t="s">
        <v>3658</v>
      </c>
      <c r="BM303">
        <v>30</v>
      </c>
      <c r="BN303" t="s">
        <v>60</v>
      </c>
      <c r="BP303">
        <v>60</v>
      </c>
      <c r="BQ303" t="s">
        <v>61</v>
      </c>
      <c r="BR303">
        <v>44653</v>
      </c>
      <c r="BS303">
        <v>1.6794520547945206</v>
      </c>
      <c r="BT303">
        <v>44653</v>
      </c>
      <c r="BU303" t="s">
        <v>11</v>
      </c>
      <c r="BV303">
        <v>482046.37</v>
      </c>
      <c r="BW303">
        <v>12051.41</v>
      </c>
      <c r="BX303">
        <v>2.5000520178172902E-2</v>
      </c>
      <c r="BY303" t="s">
        <v>2332</v>
      </c>
      <c r="BZ303" t="b">
        <v>0</v>
      </c>
      <c r="CA303" t="b">
        <v>1</v>
      </c>
      <c r="CB303" t="b">
        <v>0</v>
      </c>
      <c r="CC303" t="b">
        <v>0</v>
      </c>
      <c r="CD303" t="b">
        <v>0</v>
      </c>
      <c r="CE303" t="b">
        <v>0</v>
      </c>
      <c r="CF303" t="b">
        <v>0</v>
      </c>
      <c r="CG303" t="b">
        <v>0</v>
      </c>
      <c r="CH303" t="b">
        <v>0</v>
      </c>
      <c r="CI303" t="b">
        <v>0</v>
      </c>
      <c r="CJ303" t="b">
        <v>0</v>
      </c>
      <c r="CK303" t="b">
        <v>0</v>
      </c>
      <c r="CL303" t="b">
        <v>0</v>
      </c>
      <c r="CM303" t="b">
        <v>0</v>
      </c>
      <c r="CN303" t="b">
        <v>0</v>
      </c>
      <c r="CO303" t="b">
        <v>0</v>
      </c>
      <c r="CP303" t="b">
        <v>0</v>
      </c>
      <c r="CQ303" t="b">
        <v>0</v>
      </c>
      <c r="CR303" t="b">
        <v>0</v>
      </c>
    </row>
    <row r="304" spans="1:96" x14ac:dyDescent="0.25">
      <c r="A304">
        <v>464</v>
      </c>
      <c r="B304" t="s">
        <v>1076</v>
      </c>
      <c r="C304" t="s">
        <v>1078</v>
      </c>
      <c r="D304" t="s">
        <v>151</v>
      </c>
      <c r="E304" t="s">
        <v>57</v>
      </c>
      <c r="F304" t="s">
        <v>1077</v>
      </c>
      <c r="G304">
        <v>22033</v>
      </c>
      <c r="H304">
        <v>2</v>
      </c>
      <c r="I304" t="s">
        <v>122</v>
      </c>
      <c r="J304" t="s">
        <v>97</v>
      </c>
      <c r="K304">
        <v>13</v>
      </c>
      <c r="L304">
        <v>1457</v>
      </c>
      <c r="M304" t="s">
        <v>789</v>
      </c>
      <c r="N304" t="s">
        <v>2296</v>
      </c>
      <c r="O304">
        <v>3</v>
      </c>
      <c r="P304">
        <v>0</v>
      </c>
      <c r="Q304" t="s">
        <v>60</v>
      </c>
      <c r="V304">
        <v>1559000</v>
      </c>
      <c r="W304">
        <v>1636963</v>
      </c>
      <c r="X304">
        <v>169</v>
      </c>
      <c r="Y304" t="s">
        <v>61</v>
      </c>
      <c r="Z304">
        <v>155073</v>
      </c>
      <c r="AA304" t="e">
        <v>#VALUE!</v>
      </c>
      <c r="AB304">
        <v>8</v>
      </c>
      <c r="AC304" t="s">
        <v>61</v>
      </c>
      <c r="AD304" t="s">
        <v>61</v>
      </c>
      <c r="AF304" t="s">
        <v>61</v>
      </c>
      <c r="AG304" t="s">
        <v>60</v>
      </c>
      <c r="AI304" t="s">
        <v>2289</v>
      </c>
      <c r="AL304" t="s">
        <v>3816</v>
      </c>
      <c r="AN304" t="s">
        <v>11</v>
      </c>
      <c r="AO304">
        <v>0</v>
      </c>
      <c r="AP304" t="s">
        <v>61</v>
      </c>
      <c r="AQ304" t="s">
        <v>61</v>
      </c>
      <c r="AR304" t="s">
        <v>61</v>
      </c>
      <c r="AV304">
        <v>8</v>
      </c>
      <c r="BE304" t="s">
        <v>60</v>
      </c>
      <c r="BH304" t="s">
        <v>60</v>
      </c>
      <c r="BN304" t="s">
        <v>60</v>
      </c>
      <c r="BQ304" t="s">
        <v>61</v>
      </c>
      <c r="BR304">
        <v>44227</v>
      </c>
      <c r="BS304">
        <v>0.51232876712328768</v>
      </c>
      <c r="BT304">
        <v>44227</v>
      </c>
      <c r="BU304" t="s">
        <v>11</v>
      </c>
      <c r="BV304">
        <v>432467.39</v>
      </c>
      <c r="BW304">
        <v>-47916.7</v>
      </c>
      <c r="BX304">
        <v>-0.11079841187563297</v>
      </c>
      <c r="BY304" t="s">
        <v>2332</v>
      </c>
      <c r="BZ304" t="b">
        <v>0</v>
      </c>
      <c r="CA304" t="b">
        <v>0</v>
      </c>
      <c r="CB304" t="b">
        <v>0</v>
      </c>
      <c r="CC304" t="b">
        <v>0</v>
      </c>
      <c r="CD304" t="b">
        <v>0</v>
      </c>
      <c r="CE304" t="b">
        <v>0</v>
      </c>
      <c r="CF304" t="b">
        <v>0</v>
      </c>
      <c r="CG304" t="b">
        <v>0</v>
      </c>
      <c r="CH304" t="b">
        <v>0</v>
      </c>
      <c r="CI304" t="b">
        <v>0</v>
      </c>
      <c r="CJ304" t="b">
        <v>0</v>
      </c>
      <c r="CK304" t="b">
        <v>0</v>
      </c>
      <c r="CL304" t="b">
        <v>0</v>
      </c>
      <c r="CM304" t="b">
        <v>0</v>
      </c>
      <c r="CN304" t="b">
        <v>0</v>
      </c>
      <c r="CO304" t="b">
        <v>0</v>
      </c>
      <c r="CP304" t="b">
        <v>0</v>
      </c>
      <c r="CQ304" t="b">
        <v>0</v>
      </c>
      <c r="CR304" t="b">
        <v>0</v>
      </c>
    </row>
    <row r="305" spans="1:96" x14ac:dyDescent="0.25">
      <c r="A305">
        <v>461</v>
      </c>
      <c r="B305" t="s">
        <v>619</v>
      </c>
      <c r="C305" t="s">
        <v>621</v>
      </c>
      <c r="D305" t="s">
        <v>340</v>
      </c>
      <c r="E305" t="s">
        <v>57</v>
      </c>
      <c r="F305" t="s">
        <v>620</v>
      </c>
      <c r="G305">
        <v>54601</v>
      </c>
      <c r="H305" t="s">
        <v>2197</v>
      </c>
      <c r="I305" t="s">
        <v>61</v>
      </c>
      <c r="J305" t="s">
        <v>2197</v>
      </c>
      <c r="K305" t="s">
        <v>2197</v>
      </c>
      <c r="L305">
        <v>1657</v>
      </c>
      <c r="M305" t="s">
        <v>152</v>
      </c>
      <c r="N305" t="s">
        <v>61</v>
      </c>
      <c r="O305">
        <v>2</v>
      </c>
      <c r="P305">
        <v>3</v>
      </c>
      <c r="Q305">
        <v>0.91666666666666652</v>
      </c>
      <c r="V305">
        <v>605000</v>
      </c>
      <c r="W305" t="s">
        <v>61</v>
      </c>
      <c r="X305" t="s">
        <v>61</v>
      </c>
      <c r="Y305" t="s">
        <v>61</v>
      </c>
      <c r="Z305" t="s">
        <v>61</v>
      </c>
      <c r="AA305" t="e">
        <v>#VALUE!</v>
      </c>
      <c r="AC305" t="s">
        <v>61</v>
      </c>
      <c r="AD305" t="s">
        <v>2765</v>
      </c>
      <c r="AF305" t="s">
        <v>61</v>
      </c>
      <c r="AG305" t="s">
        <v>60</v>
      </c>
      <c r="AI305" t="s">
        <v>2289</v>
      </c>
      <c r="AL305" t="s">
        <v>3849</v>
      </c>
      <c r="AN305" t="s">
        <v>11</v>
      </c>
      <c r="AO305" t="s">
        <v>92</v>
      </c>
      <c r="AP305" t="s">
        <v>61</v>
      </c>
      <c r="AQ305" t="s">
        <v>61</v>
      </c>
      <c r="AR305" t="s">
        <v>61</v>
      </c>
      <c r="AV305">
        <v>0</v>
      </c>
      <c r="BE305" t="s">
        <v>60</v>
      </c>
      <c r="BH305" t="s">
        <v>60</v>
      </c>
      <c r="BN305" t="s">
        <v>60</v>
      </c>
      <c r="BQ305" t="s">
        <v>61</v>
      </c>
      <c r="BR305">
        <v>43861</v>
      </c>
      <c r="BS305">
        <v>-0.49041095890410957</v>
      </c>
      <c r="BT305">
        <v>43861</v>
      </c>
      <c r="BU305" t="s">
        <v>11</v>
      </c>
      <c r="BV305" t="s">
        <v>60</v>
      </c>
      <c r="BW305" t="s">
        <v>60</v>
      </c>
      <c r="BX305" t="e">
        <v>#VALUE!</v>
      </c>
      <c r="BY305" t="s">
        <v>2197</v>
      </c>
      <c r="BZ305" t="b">
        <v>1</v>
      </c>
      <c r="CA305" t="b">
        <v>1</v>
      </c>
      <c r="CB305" t="b">
        <v>0</v>
      </c>
      <c r="CC305" t="b">
        <v>1</v>
      </c>
      <c r="CD305" t="b">
        <v>0</v>
      </c>
      <c r="CE305" t="b">
        <v>0</v>
      </c>
      <c r="CF305" t="b">
        <v>0</v>
      </c>
      <c r="CG305" t="b">
        <v>0</v>
      </c>
      <c r="CH305" t="b">
        <v>0</v>
      </c>
      <c r="CI305" t="b">
        <v>0</v>
      </c>
      <c r="CJ305" t="b">
        <v>1</v>
      </c>
      <c r="CK305" t="b">
        <v>0</v>
      </c>
      <c r="CL305" t="b">
        <v>0</v>
      </c>
      <c r="CM305" t="b">
        <v>0</v>
      </c>
      <c r="CN305" t="b">
        <v>0</v>
      </c>
      <c r="CO305" t="b">
        <v>0</v>
      </c>
      <c r="CP305" t="b">
        <v>0</v>
      </c>
      <c r="CQ305" t="b">
        <v>0</v>
      </c>
      <c r="CR305" t="b">
        <v>1</v>
      </c>
    </row>
    <row r="306" spans="1:96" x14ac:dyDescent="0.25">
      <c r="A306">
        <v>465</v>
      </c>
      <c r="B306" t="s">
        <v>644</v>
      </c>
      <c r="C306" t="s">
        <v>1694</v>
      </c>
      <c r="D306" t="s">
        <v>96</v>
      </c>
      <c r="E306" t="s">
        <v>57</v>
      </c>
      <c r="F306" t="s">
        <v>1693</v>
      </c>
      <c r="G306">
        <v>21740</v>
      </c>
      <c r="H306">
        <v>2</v>
      </c>
      <c r="I306" t="s">
        <v>122</v>
      </c>
      <c r="J306" t="s">
        <v>97</v>
      </c>
      <c r="K306">
        <v>13</v>
      </c>
      <c r="L306">
        <v>1262</v>
      </c>
      <c r="M306" t="s">
        <v>152</v>
      </c>
      <c r="N306" t="s">
        <v>1988</v>
      </c>
      <c r="O306">
        <v>3</v>
      </c>
      <c r="P306">
        <v>3</v>
      </c>
      <c r="Q306">
        <v>1</v>
      </c>
      <c r="V306">
        <v>914000</v>
      </c>
      <c r="W306">
        <v>514530</v>
      </c>
      <c r="X306">
        <v>51</v>
      </c>
      <c r="Y306" t="s">
        <v>61</v>
      </c>
      <c r="Z306">
        <v>18280</v>
      </c>
      <c r="AA306" t="e">
        <v>#VALUE!</v>
      </c>
      <c r="AB306">
        <v>4</v>
      </c>
      <c r="AC306" t="s">
        <v>61</v>
      </c>
      <c r="AD306" t="s">
        <v>3749</v>
      </c>
      <c r="AF306" t="s">
        <v>61</v>
      </c>
      <c r="AG306" t="s">
        <v>60</v>
      </c>
      <c r="AI306" t="s">
        <v>2289</v>
      </c>
      <c r="AL306" t="s">
        <v>2303</v>
      </c>
      <c r="AN306" t="s">
        <v>11</v>
      </c>
      <c r="AO306" t="s">
        <v>92</v>
      </c>
      <c r="AP306" t="s">
        <v>61</v>
      </c>
      <c r="AQ306" t="s">
        <v>61</v>
      </c>
      <c r="AR306" t="s">
        <v>61</v>
      </c>
      <c r="AV306">
        <v>4</v>
      </c>
      <c r="BE306" t="s">
        <v>60</v>
      </c>
      <c r="BH306" t="s">
        <v>60</v>
      </c>
      <c r="BN306" t="s">
        <v>60</v>
      </c>
      <c r="BQ306" t="s">
        <v>61</v>
      </c>
      <c r="BR306">
        <v>44957</v>
      </c>
      <c r="BS306">
        <v>2.5123287671232877</v>
      </c>
      <c r="BT306">
        <v>44957</v>
      </c>
      <c r="BU306" t="s">
        <v>11</v>
      </c>
      <c r="BV306">
        <v>524175.29</v>
      </c>
      <c r="BW306">
        <v>9043.65</v>
      </c>
      <c r="BX306">
        <v>1.7253102487910104E-2</v>
      </c>
      <c r="BY306" t="s">
        <v>2332</v>
      </c>
      <c r="BZ306" t="b">
        <v>0</v>
      </c>
      <c r="CA306" t="b">
        <v>1</v>
      </c>
      <c r="CB306" t="b">
        <v>0</v>
      </c>
      <c r="CC306" t="b">
        <v>1</v>
      </c>
      <c r="CD306" t="b">
        <v>0</v>
      </c>
      <c r="CE306" t="b">
        <v>0</v>
      </c>
      <c r="CF306" t="b">
        <v>0</v>
      </c>
      <c r="CG306" t="b">
        <v>0</v>
      </c>
      <c r="CH306" t="b">
        <v>0</v>
      </c>
      <c r="CI306" t="b">
        <v>0</v>
      </c>
      <c r="CJ306" t="b">
        <v>1</v>
      </c>
      <c r="CK306" t="b">
        <v>0</v>
      </c>
      <c r="CL306" t="b">
        <v>0</v>
      </c>
      <c r="CM306" t="b">
        <v>0</v>
      </c>
      <c r="CN306" t="b">
        <v>0</v>
      </c>
      <c r="CO306" t="b">
        <v>0</v>
      </c>
      <c r="CP306" t="b">
        <v>0</v>
      </c>
      <c r="CQ306" t="b">
        <v>0</v>
      </c>
      <c r="CR306" t="b">
        <v>0</v>
      </c>
    </row>
    <row r="307" spans="1:96" x14ac:dyDescent="0.25">
      <c r="A307">
        <v>475</v>
      </c>
      <c r="B307" t="s">
        <v>622</v>
      </c>
      <c r="C307" t="s">
        <v>624</v>
      </c>
      <c r="D307" t="s">
        <v>56</v>
      </c>
      <c r="E307" t="s">
        <v>57</v>
      </c>
      <c r="F307" t="s">
        <v>623</v>
      </c>
      <c r="G307">
        <v>13041</v>
      </c>
      <c r="H307" t="s">
        <v>2197</v>
      </c>
      <c r="I307" t="s">
        <v>61</v>
      </c>
      <c r="J307" t="s">
        <v>2197</v>
      </c>
      <c r="K307" t="s">
        <v>2197</v>
      </c>
      <c r="L307">
        <v>2068</v>
      </c>
      <c r="M307" t="s">
        <v>437</v>
      </c>
      <c r="N307" t="s">
        <v>61</v>
      </c>
      <c r="O307">
        <v>2</v>
      </c>
      <c r="P307">
        <v>0</v>
      </c>
      <c r="Q307" t="s">
        <v>60</v>
      </c>
      <c r="V307">
        <v>779350</v>
      </c>
      <c r="W307">
        <v>650637</v>
      </c>
      <c r="X307">
        <v>70</v>
      </c>
      <c r="Y307">
        <v>40</v>
      </c>
      <c r="Z307">
        <v>304881</v>
      </c>
      <c r="AA307">
        <v>0.42857142857142855</v>
      </c>
      <c r="AB307">
        <v>5</v>
      </c>
      <c r="AC307" t="s">
        <v>2344</v>
      </c>
      <c r="AD307" t="s">
        <v>2345</v>
      </c>
      <c r="AE307">
        <v>4</v>
      </c>
      <c r="AG307" t="s">
        <v>2213</v>
      </c>
      <c r="AI307" t="s">
        <v>2346</v>
      </c>
      <c r="AL307" t="s">
        <v>2347</v>
      </c>
      <c r="AN307" t="s">
        <v>10</v>
      </c>
      <c r="AO307" t="s">
        <v>625</v>
      </c>
      <c r="AP307" t="s">
        <v>626</v>
      </c>
      <c r="AQ307" t="s">
        <v>61</v>
      </c>
      <c r="AS307" t="s">
        <v>627</v>
      </c>
      <c r="AT307" t="s">
        <v>78</v>
      </c>
      <c r="AU307" t="s">
        <v>628</v>
      </c>
      <c r="AV307">
        <v>1</v>
      </c>
      <c r="AW307" t="s">
        <v>2283</v>
      </c>
      <c r="AX307" t="s">
        <v>2343</v>
      </c>
      <c r="BC307" t="s">
        <v>11</v>
      </c>
      <c r="BE307" t="s">
        <v>60</v>
      </c>
      <c r="BH307" t="s">
        <v>60</v>
      </c>
      <c r="BK307" t="s">
        <v>10</v>
      </c>
      <c r="BN307" t="s">
        <v>60</v>
      </c>
      <c r="BQ307" t="s">
        <v>61</v>
      </c>
      <c r="BR307">
        <v>43861</v>
      </c>
      <c r="BS307">
        <v>-0.49041095890410957</v>
      </c>
      <c r="BT307">
        <v>43861</v>
      </c>
      <c r="BU307" t="s">
        <v>11</v>
      </c>
      <c r="BV307" t="s">
        <v>60</v>
      </c>
      <c r="BW307" t="s">
        <v>60</v>
      </c>
      <c r="BX307" t="e">
        <v>#VALUE!</v>
      </c>
      <c r="BY307" t="s">
        <v>2197</v>
      </c>
      <c r="BZ307" t="b">
        <v>1</v>
      </c>
      <c r="CA307" t="b">
        <v>0</v>
      </c>
      <c r="CB307" t="b">
        <v>0</v>
      </c>
      <c r="CC307" t="b">
        <v>1</v>
      </c>
      <c r="CD307" t="b">
        <v>0</v>
      </c>
      <c r="CE307" t="b">
        <v>0</v>
      </c>
      <c r="CF307" t="b">
        <v>1</v>
      </c>
      <c r="CG307" t="b">
        <v>0</v>
      </c>
      <c r="CH307" t="b">
        <v>0</v>
      </c>
      <c r="CI307" t="b">
        <v>0</v>
      </c>
      <c r="CJ307" t="b">
        <v>0</v>
      </c>
      <c r="CK307" t="b">
        <v>0</v>
      </c>
      <c r="CL307" t="b">
        <v>0</v>
      </c>
      <c r="CM307" t="b">
        <v>0</v>
      </c>
      <c r="CN307" t="b">
        <v>0</v>
      </c>
      <c r="CO307" t="b">
        <v>0</v>
      </c>
      <c r="CP307" t="b">
        <v>0</v>
      </c>
      <c r="CQ307" t="b">
        <v>0</v>
      </c>
      <c r="CR307" t="b">
        <v>0</v>
      </c>
    </row>
    <row r="308" spans="1:96" x14ac:dyDescent="0.25">
      <c r="A308">
        <v>468</v>
      </c>
      <c r="B308" t="s">
        <v>1079</v>
      </c>
      <c r="C308" t="s">
        <v>1080</v>
      </c>
      <c r="D308" t="s">
        <v>144</v>
      </c>
      <c r="E308" t="s">
        <v>57</v>
      </c>
      <c r="F308" t="s">
        <v>3208</v>
      </c>
      <c r="G308">
        <v>18052</v>
      </c>
      <c r="H308">
        <v>1</v>
      </c>
      <c r="I308" t="s">
        <v>4027</v>
      </c>
      <c r="J308" t="s">
        <v>279</v>
      </c>
      <c r="K308">
        <v>15</v>
      </c>
      <c r="L308">
        <v>899</v>
      </c>
      <c r="M308" t="s">
        <v>98</v>
      </c>
      <c r="N308" t="s">
        <v>1988</v>
      </c>
      <c r="O308">
        <v>3</v>
      </c>
      <c r="P308">
        <v>3</v>
      </c>
      <c r="Q308">
        <v>1</v>
      </c>
      <c r="V308">
        <v>1180840</v>
      </c>
      <c r="W308">
        <v>1110306</v>
      </c>
      <c r="X308">
        <v>140</v>
      </c>
      <c r="Y308">
        <v>7</v>
      </c>
      <c r="Z308">
        <v>61068</v>
      </c>
      <c r="AA308">
        <v>0.95</v>
      </c>
      <c r="AB308">
        <v>3</v>
      </c>
      <c r="AC308" t="s">
        <v>2467</v>
      </c>
      <c r="AD308" t="s">
        <v>3209</v>
      </c>
      <c r="AE308">
        <v>0</v>
      </c>
      <c r="AG308">
        <v>43880</v>
      </c>
      <c r="AI308" t="s">
        <v>2289</v>
      </c>
      <c r="AL308" t="s">
        <v>3210</v>
      </c>
      <c r="AN308" t="s">
        <v>10</v>
      </c>
      <c r="AO308" t="s">
        <v>1081</v>
      </c>
      <c r="AP308" t="s">
        <v>566</v>
      </c>
      <c r="AQ308" t="s">
        <v>352</v>
      </c>
      <c r="AR308">
        <v>2</v>
      </c>
      <c r="AS308" t="s">
        <v>3211</v>
      </c>
      <c r="AT308" t="s">
        <v>2281</v>
      </c>
      <c r="AU308" t="s">
        <v>2777</v>
      </c>
      <c r="AV308">
        <v>3</v>
      </c>
      <c r="AZ308" t="s">
        <v>3188</v>
      </c>
      <c r="BC308" t="s">
        <v>11</v>
      </c>
      <c r="BE308" t="s">
        <v>60</v>
      </c>
      <c r="BH308" t="s">
        <v>60</v>
      </c>
      <c r="BK308" t="s">
        <v>10</v>
      </c>
      <c r="BL308">
        <v>180</v>
      </c>
      <c r="BM308">
        <v>60</v>
      </c>
      <c r="BN308" t="s">
        <v>60</v>
      </c>
      <c r="BP308">
        <v>180</v>
      </c>
      <c r="BQ308" t="s">
        <v>61</v>
      </c>
      <c r="BR308">
        <v>44227</v>
      </c>
      <c r="BS308">
        <v>0.51232876712328768</v>
      </c>
      <c r="BT308">
        <v>44227</v>
      </c>
      <c r="BU308" t="s">
        <v>11</v>
      </c>
      <c r="BV308">
        <v>514622.59</v>
      </c>
      <c r="BW308">
        <v>25984.87</v>
      </c>
      <c r="BX308">
        <v>5.0493061332577721E-2</v>
      </c>
      <c r="BY308" t="s">
        <v>2332</v>
      </c>
      <c r="BZ308" t="b">
        <v>1</v>
      </c>
      <c r="CA308" t="b">
        <v>1</v>
      </c>
      <c r="CB308" t="b">
        <v>0</v>
      </c>
      <c r="CC308" t="b">
        <v>0</v>
      </c>
      <c r="CD308" t="b">
        <v>0</v>
      </c>
      <c r="CE308" t="b">
        <v>0</v>
      </c>
      <c r="CF308" t="b">
        <v>0</v>
      </c>
      <c r="CG308" t="b">
        <v>0</v>
      </c>
      <c r="CH308" t="b">
        <v>0</v>
      </c>
      <c r="CI308" t="b">
        <v>0</v>
      </c>
      <c r="CJ308" t="b">
        <v>0</v>
      </c>
      <c r="CK308" t="b">
        <v>0</v>
      </c>
      <c r="CL308" t="b">
        <v>0</v>
      </c>
      <c r="CM308" t="b">
        <v>0</v>
      </c>
      <c r="CN308" t="b">
        <v>0</v>
      </c>
      <c r="CO308" t="b">
        <v>0</v>
      </c>
      <c r="CP308" t="b">
        <v>0</v>
      </c>
      <c r="CQ308" t="b">
        <v>0</v>
      </c>
      <c r="CR308" t="b">
        <v>0</v>
      </c>
    </row>
    <row r="309" spans="1:96" x14ac:dyDescent="0.25">
      <c r="A309">
        <v>473</v>
      </c>
      <c r="B309" t="s">
        <v>1733</v>
      </c>
      <c r="C309" t="s">
        <v>1735</v>
      </c>
      <c r="D309" t="s">
        <v>121</v>
      </c>
      <c r="E309" t="s">
        <v>113</v>
      </c>
      <c r="F309" t="s">
        <v>1734</v>
      </c>
      <c r="G309">
        <v>48415</v>
      </c>
      <c r="H309">
        <v>2</v>
      </c>
      <c r="I309" t="s">
        <v>122</v>
      </c>
      <c r="J309" t="s">
        <v>123</v>
      </c>
      <c r="K309">
        <v>10</v>
      </c>
      <c r="L309">
        <v>2000</v>
      </c>
      <c r="M309" t="s">
        <v>98</v>
      </c>
      <c r="N309" t="s">
        <v>2302</v>
      </c>
      <c r="O309">
        <v>2</v>
      </c>
      <c r="P309">
        <v>3</v>
      </c>
      <c r="Q309">
        <v>0.91666666666666652</v>
      </c>
      <c r="V309">
        <v>680782</v>
      </c>
      <c r="W309">
        <v>691028</v>
      </c>
      <c r="X309">
        <v>109</v>
      </c>
      <c r="Y309">
        <v>11</v>
      </c>
      <c r="Z309">
        <v>118841</v>
      </c>
      <c r="AA309">
        <v>0.8990825688073395</v>
      </c>
      <c r="AB309">
        <v>0</v>
      </c>
      <c r="AC309" t="s">
        <v>2959</v>
      </c>
      <c r="AD309" t="s">
        <v>61</v>
      </c>
      <c r="AE309">
        <v>0</v>
      </c>
      <c r="AG309">
        <v>43885</v>
      </c>
      <c r="AI309" t="s">
        <v>3523</v>
      </c>
      <c r="AL309" t="s">
        <v>3524</v>
      </c>
      <c r="AN309" t="s">
        <v>10</v>
      </c>
      <c r="AO309" t="s">
        <v>1736</v>
      </c>
      <c r="AP309" t="s">
        <v>146</v>
      </c>
      <c r="AQ309" t="s">
        <v>418</v>
      </c>
      <c r="AR309" t="s">
        <v>2213</v>
      </c>
      <c r="AS309" t="s">
        <v>2526</v>
      </c>
      <c r="AT309" t="s">
        <v>3525</v>
      </c>
      <c r="AU309" t="s">
        <v>3526</v>
      </c>
      <c r="AV309">
        <v>0</v>
      </c>
      <c r="AZ309" t="s">
        <v>4</v>
      </c>
      <c r="BC309" t="s">
        <v>10</v>
      </c>
      <c r="BD309">
        <v>120</v>
      </c>
      <c r="BE309" t="s">
        <v>60</v>
      </c>
      <c r="BF309" t="s">
        <v>10</v>
      </c>
      <c r="BG309" t="s">
        <v>3527</v>
      </c>
      <c r="BH309" t="e">
        <v>#VALUE!</v>
      </c>
      <c r="BJ309">
        <v>0.06</v>
      </c>
      <c r="BK309" t="s">
        <v>10</v>
      </c>
      <c r="BL309">
        <v>480</v>
      </c>
      <c r="BM309">
        <v>60</v>
      </c>
      <c r="BN309" t="s">
        <v>60</v>
      </c>
      <c r="BP309">
        <v>60</v>
      </c>
      <c r="BQ309" t="s">
        <v>61</v>
      </c>
      <c r="BR309">
        <v>44985</v>
      </c>
      <c r="BS309">
        <v>2.5890410958904111</v>
      </c>
      <c r="BT309">
        <v>44985</v>
      </c>
      <c r="BU309" t="s">
        <v>11</v>
      </c>
      <c r="BV309">
        <v>590774.01</v>
      </c>
      <c r="BW309">
        <v>25514.37</v>
      </c>
      <c r="BX309">
        <v>4.3188037334276091E-2</v>
      </c>
      <c r="BY309" t="s">
        <v>2332</v>
      </c>
      <c r="BZ309" t="b">
        <v>0</v>
      </c>
      <c r="CA309" t="b">
        <v>0</v>
      </c>
      <c r="CB309" t="b">
        <v>0</v>
      </c>
      <c r="CC309" t="b">
        <v>0</v>
      </c>
      <c r="CD309" t="b">
        <v>0</v>
      </c>
      <c r="CE309" t="b">
        <v>0</v>
      </c>
      <c r="CF309" t="b">
        <v>0</v>
      </c>
      <c r="CG309" t="b">
        <v>0</v>
      </c>
      <c r="CH309" t="b">
        <v>0</v>
      </c>
      <c r="CI309" t="b">
        <v>0</v>
      </c>
      <c r="CJ309" t="b">
        <v>0</v>
      </c>
      <c r="CK309" t="b">
        <v>0</v>
      </c>
      <c r="CL309" t="b">
        <v>0</v>
      </c>
      <c r="CM309" t="b">
        <v>0</v>
      </c>
      <c r="CN309" t="b">
        <v>0</v>
      </c>
      <c r="CO309" t="b">
        <v>0</v>
      </c>
      <c r="CP309" t="b">
        <v>0</v>
      </c>
      <c r="CQ309" t="b">
        <v>0</v>
      </c>
      <c r="CR309" t="b">
        <v>0</v>
      </c>
    </row>
    <row r="310" spans="1:96" x14ac:dyDescent="0.25">
      <c r="A310">
        <v>480</v>
      </c>
      <c r="B310" t="s">
        <v>387</v>
      </c>
      <c r="C310" t="s">
        <v>389</v>
      </c>
      <c r="D310" t="s">
        <v>163</v>
      </c>
      <c r="E310" t="s">
        <v>72</v>
      </c>
      <c r="F310" t="s">
        <v>388</v>
      </c>
      <c r="G310">
        <v>8002</v>
      </c>
      <c r="H310" t="s">
        <v>2197</v>
      </c>
      <c r="I310" t="s">
        <v>61</v>
      </c>
      <c r="J310" t="s">
        <v>2197</v>
      </c>
      <c r="K310" t="s">
        <v>2197</v>
      </c>
      <c r="L310">
        <v>1509.21</v>
      </c>
      <c r="M310" t="s">
        <v>390</v>
      </c>
      <c r="N310" t="s">
        <v>61</v>
      </c>
      <c r="O310">
        <v>3</v>
      </c>
      <c r="P310">
        <v>2</v>
      </c>
      <c r="Q310">
        <v>0.83333333333333348</v>
      </c>
      <c r="V310">
        <v>285000</v>
      </c>
      <c r="W310" t="s">
        <v>61</v>
      </c>
      <c r="X310">
        <v>30</v>
      </c>
      <c r="Y310">
        <v>1</v>
      </c>
      <c r="Z310" t="s">
        <v>61</v>
      </c>
      <c r="AA310">
        <v>0.96666666666666667</v>
      </c>
      <c r="AB310">
        <v>5</v>
      </c>
      <c r="AC310" t="s">
        <v>3594</v>
      </c>
      <c r="AD310" t="s">
        <v>61</v>
      </c>
      <c r="AE310">
        <v>0</v>
      </c>
      <c r="AG310" t="s">
        <v>2213</v>
      </c>
      <c r="AI310" t="s">
        <v>2341</v>
      </c>
      <c r="AL310" t="s">
        <v>2303</v>
      </c>
      <c r="AN310" t="s">
        <v>10</v>
      </c>
      <c r="AO310" t="s">
        <v>391</v>
      </c>
      <c r="AP310" t="s">
        <v>392</v>
      </c>
      <c r="AQ310" t="s">
        <v>61</v>
      </c>
      <c r="AV310">
        <v>5</v>
      </c>
      <c r="AW310" t="s">
        <v>2514</v>
      </c>
      <c r="AX310" t="s">
        <v>2343</v>
      </c>
      <c r="BE310" t="s">
        <v>60</v>
      </c>
      <c r="BH310" t="s">
        <v>60</v>
      </c>
      <c r="BN310" t="s">
        <v>60</v>
      </c>
      <c r="BQ310" t="s">
        <v>61</v>
      </c>
      <c r="BR310">
        <v>43861</v>
      </c>
      <c r="BS310">
        <v>-0.49041095890410957</v>
      </c>
      <c r="BT310">
        <v>43861</v>
      </c>
      <c r="BU310" t="s">
        <v>11</v>
      </c>
      <c r="BV310" t="s">
        <v>60</v>
      </c>
      <c r="BW310" t="s">
        <v>60</v>
      </c>
      <c r="BX310" t="e">
        <v>#VALUE!</v>
      </c>
      <c r="BY310" t="s">
        <v>2197</v>
      </c>
      <c r="BZ310" t="b">
        <v>0</v>
      </c>
      <c r="CA310" t="b">
        <v>0</v>
      </c>
      <c r="CB310" t="b">
        <v>0</v>
      </c>
      <c r="CC310" t="b">
        <v>0</v>
      </c>
      <c r="CD310" t="b">
        <v>1</v>
      </c>
      <c r="CE310" t="b">
        <v>0</v>
      </c>
      <c r="CF310" t="b">
        <v>0</v>
      </c>
      <c r="CG310" t="b">
        <v>0</v>
      </c>
      <c r="CH310" t="b">
        <v>0</v>
      </c>
      <c r="CI310" t="b">
        <v>0</v>
      </c>
      <c r="CJ310" t="b">
        <v>0</v>
      </c>
      <c r="CK310" t="b">
        <v>0</v>
      </c>
      <c r="CL310" t="b">
        <v>0</v>
      </c>
      <c r="CM310" t="b">
        <v>0</v>
      </c>
      <c r="CN310" t="b">
        <v>0</v>
      </c>
      <c r="CO310" t="b">
        <v>0</v>
      </c>
      <c r="CP310" t="b">
        <v>0</v>
      </c>
      <c r="CQ310" t="b">
        <v>0</v>
      </c>
      <c r="CR310" t="b">
        <v>1</v>
      </c>
    </row>
    <row r="311" spans="1:96" x14ac:dyDescent="0.25">
      <c r="A311">
        <v>476</v>
      </c>
      <c r="B311" t="s">
        <v>1867</v>
      </c>
      <c r="C311" t="s">
        <v>1868</v>
      </c>
      <c r="D311" t="s">
        <v>163</v>
      </c>
      <c r="E311" t="s">
        <v>113</v>
      </c>
      <c r="F311" t="s">
        <v>3761</v>
      </c>
      <c r="G311">
        <v>7753</v>
      </c>
      <c r="H311">
        <v>1</v>
      </c>
      <c r="I311" t="s">
        <v>4027</v>
      </c>
      <c r="J311" t="s">
        <v>58</v>
      </c>
      <c r="K311">
        <v>8</v>
      </c>
      <c r="L311">
        <v>1409</v>
      </c>
      <c r="M311" t="s">
        <v>98</v>
      </c>
      <c r="N311" t="s">
        <v>2311</v>
      </c>
      <c r="O311">
        <v>2</v>
      </c>
      <c r="P311">
        <v>3</v>
      </c>
      <c r="Q311">
        <v>0.91666666666666652</v>
      </c>
      <c r="W311">
        <v>0</v>
      </c>
      <c r="X311">
        <v>104</v>
      </c>
      <c r="Y311">
        <v>4</v>
      </c>
      <c r="Z311">
        <v>19755</v>
      </c>
      <c r="AA311">
        <v>0.96153846153846156</v>
      </c>
      <c r="AB311">
        <v>0</v>
      </c>
      <c r="AC311" t="s">
        <v>2959</v>
      </c>
      <c r="AD311" t="s">
        <v>61</v>
      </c>
      <c r="AE311">
        <v>0</v>
      </c>
      <c r="AG311">
        <v>43894</v>
      </c>
      <c r="AI311" t="s">
        <v>2289</v>
      </c>
      <c r="AL311" t="s">
        <v>2303</v>
      </c>
      <c r="AN311" t="s">
        <v>10</v>
      </c>
      <c r="AO311" t="s">
        <v>1869</v>
      </c>
      <c r="AP311" t="s">
        <v>654</v>
      </c>
      <c r="AQ311" t="s">
        <v>418</v>
      </c>
      <c r="AV311">
        <v>0</v>
      </c>
      <c r="BE311" t="s">
        <v>60</v>
      </c>
      <c r="BH311" t="s">
        <v>60</v>
      </c>
      <c r="BN311" t="s">
        <v>60</v>
      </c>
      <c r="BQ311" t="s">
        <v>61</v>
      </c>
      <c r="BR311">
        <v>45322</v>
      </c>
      <c r="BS311">
        <v>3.5123287671232877</v>
      </c>
      <c r="BT311">
        <v>45322</v>
      </c>
      <c r="BU311" t="s">
        <v>11</v>
      </c>
      <c r="BV311">
        <v>711572.59</v>
      </c>
      <c r="BW311">
        <v>85672.33</v>
      </c>
      <c r="BX311">
        <v>0.12039858083909613</v>
      </c>
      <c r="BY311" t="s">
        <v>2332</v>
      </c>
      <c r="BZ311" t="b">
        <v>0</v>
      </c>
      <c r="CA311" t="b">
        <v>0</v>
      </c>
      <c r="CB311" t="b">
        <v>0</v>
      </c>
      <c r="CC311" t="b">
        <v>0</v>
      </c>
      <c r="CD311" t="b">
        <v>0</v>
      </c>
      <c r="CE311" t="b">
        <v>0</v>
      </c>
      <c r="CF311" t="b">
        <v>0</v>
      </c>
      <c r="CG311" t="b">
        <v>0</v>
      </c>
      <c r="CH311" t="b">
        <v>0</v>
      </c>
      <c r="CI311" t="b">
        <v>0</v>
      </c>
      <c r="CJ311" t="b">
        <v>0</v>
      </c>
      <c r="CK311" t="b">
        <v>0</v>
      </c>
      <c r="CL311" t="b">
        <v>0</v>
      </c>
      <c r="CM311" t="b">
        <v>0</v>
      </c>
      <c r="CN311" t="b">
        <v>0</v>
      </c>
      <c r="CO311" t="b">
        <v>0</v>
      </c>
      <c r="CP311" t="b">
        <v>0</v>
      </c>
      <c r="CQ311" t="b">
        <v>0</v>
      </c>
      <c r="CR311" t="b">
        <v>0</v>
      </c>
    </row>
    <row r="312" spans="1:96" x14ac:dyDescent="0.25">
      <c r="A312">
        <v>477</v>
      </c>
      <c r="B312" t="s">
        <v>1408</v>
      </c>
      <c r="C312" t="s">
        <v>1410</v>
      </c>
      <c r="D312" t="s">
        <v>83</v>
      </c>
      <c r="E312" t="s">
        <v>72</v>
      </c>
      <c r="F312" t="s">
        <v>1409</v>
      </c>
      <c r="G312">
        <v>2571</v>
      </c>
      <c r="H312">
        <v>1</v>
      </c>
      <c r="I312" t="s">
        <v>4027</v>
      </c>
      <c r="J312" t="s">
        <v>84</v>
      </c>
      <c r="K312">
        <v>1</v>
      </c>
      <c r="L312">
        <v>1802</v>
      </c>
      <c r="M312" t="s">
        <v>107</v>
      </c>
      <c r="N312" t="s">
        <v>1988</v>
      </c>
      <c r="O312">
        <v>2</v>
      </c>
      <c r="P312">
        <v>3</v>
      </c>
      <c r="Q312">
        <v>0.91666666666666652</v>
      </c>
      <c r="V312">
        <v>675000</v>
      </c>
      <c r="W312" t="s">
        <v>61</v>
      </c>
      <c r="X312" t="s">
        <v>61</v>
      </c>
      <c r="Y312" t="s">
        <v>61</v>
      </c>
      <c r="Z312" t="s">
        <v>61</v>
      </c>
      <c r="AA312" t="e">
        <v>#VALUE!</v>
      </c>
      <c r="AC312" t="s">
        <v>61</v>
      </c>
      <c r="AD312" t="s">
        <v>61</v>
      </c>
      <c r="AF312" t="s">
        <v>61</v>
      </c>
      <c r="AG312" t="s">
        <v>60</v>
      </c>
      <c r="AI312" t="s">
        <v>2289</v>
      </c>
      <c r="AL312" t="s">
        <v>2303</v>
      </c>
      <c r="AN312" t="s">
        <v>11</v>
      </c>
      <c r="AO312" t="s">
        <v>92</v>
      </c>
      <c r="AP312" t="s">
        <v>61</v>
      </c>
      <c r="AQ312" t="s">
        <v>61</v>
      </c>
      <c r="AR312" t="s">
        <v>61</v>
      </c>
      <c r="AV312">
        <v>0</v>
      </c>
      <c r="BE312" t="s">
        <v>60</v>
      </c>
      <c r="BH312" t="s">
        <v>60</v>
      </c>
      <c r="BN312" t="s">
        <v>60</v>
      </c>
      <c r="BQ312" t="s">
        <v>61</v>
      </c>
      <c r="BR312">
        <v>44592</v>
      </c>
      <c r="BS312">
        <v>1.5123287671232877</v>
      </c>
      <c r="BT312">
        <v>44592</v>
      </c>
      <c r="BU312" t="s">
        <v>11</v>
      </c>
      <c r="BV312">
        <v>539110.78</v>
      </c>
      <c r="BW312">
        <v>25621.17</v>
      </c>
      <c r="BX312">
        <v>4.7524870491367277E-2</v>
      </c>
      <c r="BY312" t="s">
        <v>2332</v>
      </c>
      <c r="BZ312" t="b">
        <v>0</v>
      </c>
      <c r="CA312" t="b">
        <v>0</v>
      </c>
      <c r="CB312" t="b">
        <v>0</v>
      </c>
      <c r="CC312" t="b">
        <v>0</v>
      </c>
      <c r="CD312" t="b">
        <v>0</v>
      </c>
      <c r="CE312" t="b">
        <v>0</v>
      </c>
      <c r="CF312" t="b">
        <v>0</v>
      </c>
      <c r="CG312" t="b">
        <v>0</v>
      </c>
      <c r="CH312" t="b">
        <v>0</v>
      </c>
      <c r="CI312" t="b">
        <v>0</v>
      </c>
      <c r="CJ312" t="b">
        <v>0</v>
      </c>
      <c r="CK312" t="b">
        <v>0</v>
      </c>
      <c r="CL312" t="b">
        <v>0</v>
      </c>
      <c r="CM312" t="b">
        <v>0</v>
      </c>
      <c r="CN312" t="b">
        <v>0</v>
      </c>
      <c r="CO312" t="b">
        <v>0</v>
      </c>
      <c r="CP312" t="b">
        <v>0</v>
      </c>
      <c r="CQ312" t="b">
        <v>0</v>
      </c>
      <c r="CR312" t="b">
        <v>0</v>
      </c>
    </row>
    <row r="313" spans="1:96" x14ac:dyDescent="0.25">
      <c r="A313">
        <v>479</v>
      </c>
      <c r="B313" t="s">
        <v>1411</v>
      </c>
      <c r="C313" t="s">
        <v>1412</v>
      </c>
      <c r="D313" t="s">
        <v>83</v>
      </c>
      <c r="E313" t="s">
        <v>57</v>
      </c>
      <c r="F313" t="s">
        <v>3769</v>
      </c>
      <c r="G313">
        <v>2747</v>
      </c>
      <c r="H313">
        <v>1</v>
      </c>
      <c r="I313" t="s">
        <v>4027</v>
      </c>
      <c r="J313" t="s">
        <v>84</v>
      </c>
      <c r="K313">
        <v>1</v>
      </c>
      <c r="L313">
        <v>1452</v>
      </c>
      <c r="M313" t="s">
        <v>152</v>
      </c>
      <c r="N313" t="s">
        <v>2311</v>
      </c>
      <c r="O313">
        <v>2</v>
      </c>
      <c r="P313">
        <v>3</v>
      </c>
      <c r="Q313">
        <v>0.91666666666666652</v>
      </c>
      <c r="V313">
        <v>670000</v>
      </c>
      <c r="W313">
        <v>486077</v>
      </c>
      <c r="X313">
        <v>55</v>
      </c>
      <c r="Y313">
        <v>0</v>
      </c>
      <c r="Z313">
        <v>102393</v>
      </c>
      <c r="AA313">
        <v>1</v>
      </c>
      <c r="AB313">
        <v>3</v>
      </c>
      <c r="AC313" t="s">
        <v>3770</v>
      </c>
      <c r="AD313" t="s">
        <v>3771</v>
      </c>
      <c r="AE313">
        <v>1</v>
      </c>
      <c r="AF313" t="s">
        <v>2567</v>
      </c>
      <c r="AG313">
        <v>43882</v>
      </c>
      <c r="AI313" t="s">
        <v>3772</v>
      </c>
      <c r="AL313" t="s">
        <v>2303</v>
      </c>
      <c r="AN313" t="s">
        <v>10</v>
      </c>
      <c r="AO313" t="s">
        <v>1413</v>
      </c>
      <c r="AP313" t="s">
        <v>765</v>
      </c>
      <c r="AQ313">
        <v>0</v>
      </c>
      <c r="AV313">
        <v>2</v>
      </c>
      <c r="BE313" t="s">
        <v>60</v>
      </c>
      <c r="BH313" t="s">
        <v>60</v>
      </c>
      <c r="BN313" t="s">
        <v>60</v>
      </c>
      <c r="BQ313" t="s">
        <v>61</v>
      </c>
      <c r="BR313">
        <v>44592</v>
      </c>
      <c r="BS313">
        <v>1.5123287671232877</v>
      </c>
      <c r="BT313">
        <v>44592</v>
      </c>
      <c r="BU313" t="s">
        <v>11</v>
      </c>
      <c r="BV313">
        <v>705183.69</v>
      </c>
      <c r="BW313">
        <v>104955.37</v>
      </c>
      <c r="BX313">
        <v>0.14883408605210369</v>
      </c>
      <c r="BY313" t="s">
        <v>2332</v>
      </c>
      <c r="BZ313" t="b">
        <v>1</v>
      </c>
      <c r="CA313" t="b">
        <v>1</v>
      </c>
      <c r="CB313" t="b">
        <v>0</v>
      </c>
      <c r="CC313" t="b">
        <v>1</v>
      </c>
      <c r="CD313" t="b">
        <v>0</v>
      </c>
      <c r="CE313" t="b">
        <v>0</v>
      </c>
      <c r="CF313" t="b">
        <v>0</v>
      </c>
      <c r="CG313" t="b">
        <v>0</v>
      </c>
      <c r="CH313" t="b">
        <v>0</v>
      </c>
      <c r="CI313" t="b">
        <v>0</v>
      </c>
      <c r="CJ313" t="b">
        <v>0</v>
      </c>
      <c r="CK313" t="b">
        <v>0</v>
      </c>
      <c r="CL313" t="b">
        <v>0</v>
      </c>
      <c r="CM313" t="b">
        <v>0</v>
      </c>
      <c r="CN313" t="b">
        <v>1</v>
      </c>
      <c r="CO313" t="b">
        <v>0</v>
      </c>
      <c r="CP313" t="b">
        <v>0</v>
      </c>
      <c r="CQ313" t="b">
        <v>0</v>
      </c>
      <c r="CR313" t="b">
        <v>0</v>
      </c>
    </row>
    <row r="314" spans="1:96" x14ac:dyDescent="0.25">
      <c r="A314">
        <v>481</v>
      </c>
      <c r="B314" t="s">
        <v>1082</v>
      </c>
      <c r="C314" t="s">
        <v>1084</v>
      </c>
      <c r="D314" t="s">
        <v>209</v>
      </c>
      <c r="E314" t="s">
        <v>72</v>
      </c>
      <c r="F314" t="s">
        <v>1083</v>
      </c>
      <c r="G314">
        <v>37075</v>
      </c>
      <c r="H314">
        <v>2</v>
      </c>
      <c r="I314" t="s">
        <v>122</v>
      </c>
      <c r="J314" t="s">
        <v>210</v>
      </c>
      <c r="K314">
        <v>9</v>
      </c>
      <c r="L314">
        <v>1505</v>
      </c>
      <c r="M314" t="s">
        <v>1085</v>
      </c>
      <c r="N314" t="s">
        <v>2296</v>
      </c>
      <c r="O314">
        <v>1</v>
      </c>
      <c r="P314">
        <v>2</v>
      </c>
      <c r="Q314">
        <v>0.5</v>
      </c>
      <c r="V314">
        <v>176112</v>
      </c>
      <c r="W314" t="s">
        <v>61</v>
      </c>
      <c r="X314">
        <v>44</v>
      </c>
      <c r="Y314">
        <v>6</v>
      </c>
      <c r="Z314" t="s">
        <v>61</v>
      </c>
      <c r="AA314">
        <v>0.86363636363636365</v>
      </c>
      <c r="AB314">
        <v>1</v>
      </c>
      <c r="AC314" t="s">
        <v>3511</v>
      </c>
      <c r="AD314" t="s">
        <v>61</v>
      </c>
      <c r="AE314">
        <v>0</v>
      </c>
      <c r="AG314">
        <v>43873</v>
      </c>
      <c r="AH314">
        <v>43983</v>
      </c>
      <c r="AI314" t="s">
        <v>3512</v>
      </c>
      <c r="AJ314">
        <v>44000</v>
      </c>
      <c r="AK314" t="s">
        <v>3978</v>
      </c>
      <c r="AL314" t="s">
        <v>4094</v>
      </c>
      <c r="AM314">
        <v>44011</v>
      </c>
      <c r="AN314" t="s">
        <v>10</v>
      </c>
      <c r="AO314" t="s">
        <v>1086</v>
      </c>
      <c r="AP314" t="s">
        <v>1087</v>
      </c>
      <c r="AQ314">
        <v>4.5</v>
      </c>
      <c r="AR314" t="s">
        <v>2213</v>
      </c>
      <c r="AS314" t="s">
        <v>3513</v>
      </c>
      <c r="AT314" t="s">
        <v>2320</v>
      </c>
      <c r="AU314" t="s">
        <v>3514</v>
      </c>
      <c r="AV314">
        <v>1</v>
      </c>
      <c r="AW314" t="s">
        <v>2293</v>
      </c>
      <c r="AX314" t="s">
        <v>2284</v>
      </c>
      <c r="AY314" t="s">
        <v>4</v>
      </c>
      <c r="AZ314" t="s">
        <v>4</v>
      </c>
      <c r="BA314">
        <v>43966</v>
      </c>
      <c r="BC314" t="s">
        <v>11</v>
      </c>
      <c r="BE314">
        <v>43966</v>
      </c>
      <c r="BH314" t="s">
        <v>60</v>
      </c>
      <c r="BK314" t="s">
        <v>10</v>
      </c>
      <c r="BL314">
        <v>360</v>
      </c>
      <c r="BM314">
        <v>60</v>
      </c>
      <c r="BN314">
        <v>44386</v>
      </c>
      <c r="BP314" t="s">
        <v>2298</v>
      </c>
      <c r="BQ314" t="s">
        <v>61</v>
      </c>
      <c r="BR314">
        <v>44227</v>
      </c>
      <c r="BS314">
        <v>0.51232876712328768</v>
      </c>
      <c r="BT314">
        <v>44227</v>
      </c>
      <c r="BU314" t="s">
        <v>11</v>
      </c>
      <c r="BV314">
        <v>401917.26</v>
      </c>
      <c r="BW314">
        <v>16769.93</v>
      </c>
      <c r="BX314">
        <v>4.1724831623304759E-2</v>
      </c>
      <c r="BY314" t="s">
        <v>2286</v>
      </c>
      <c r="BZ314" t="b">
        <v>0</v>
      </c>
      <c r="CA314" t="b">
        <v>0</v>
      </c>
      <c r="CB314" t="b">
        <v>0</v>
      </c>
      <c r="CC314" t="b">
        <v>0</v>
      </c>
      <c r="CD314" t="b">
        <v>0</v>
      </c>
      <c r="CE314" t="b">
        <v>0</v>
      </c>
      <c r="CF314" t="b">
        <v>0</v>
      </c>
      <c r="CG314" t="b">
        <v>0</v>
      </c>
      <c r="CH314" t="b">
        <v>0</v>
      </c>
      <c r="CI314" t="b">
        <v>0</v>
      </c>
      <c r="CJ314" t="b">
        <v>0</v>
      </c>
      <c r="CK314" t="b">
        <v>0</v>
      </c>
      <c r="CL314" t="b">
        <v>0</v>
      </c>
      <c r="CM314" t="b">
        <v>0</v>
      </c>
      <c r="CN314" t="b">
        <v>0</v>
      </c>
      <c r="CO314" t="b">
        <v>0</v>
      </c>
      <c r="CP314" t="b">
        <v>0</v>
      </c>
      <c r="CQ314" t="b">
        <v>0</v>
      </c>
      <c r="CR314" t="b">
        <v>1</v>
      </c>
    </row>
    <row r="315" spans="1:96" x14ac:dyDescent="0.25">
      <c r="A315">
        <v>484</v>
      </c>
      <c r="B315" t="s">
        <v>463</v>
      </c>
      <c r="C315" t="s">
        <v>465</v>
      </c>
      <c r="D315" t="s">
        <v>131</v>
      </c>
      <c r="E315" t="s">
        <v>57</v>
      </c>
      <c r="F315" t="s">
        <v>464</v>
      </c>
      <c r="G315">
        <v>32114</v>
      </c>
      <c r="H315" t="s">
        <v>2197</v>
      </c>
      <c r="I315" t="s">
        <v>61</v>
      </c>
      <c r="J315" t="s">
        <v>2197</v>
      </c>
      <c r="K315" t="s">
        <v>2197</v>
      </c>
      <c r="L315">
        <v>1260</v>
      </c>
      <c r="M315" t="s">
        <v>231</v>
      </c>
      <c r="N315" t="s">
        <v>61</v>
      </c>
      <c r="O315">
        <v>3</v>
      </c>
      <c r="P315">
        <v>3</v>
      </c>
      <c r="Q315">
        <v>1</v>
      </c>
      <c r="V315">
        <v>1060768</v>
      </c>
      <c r="W315">
        <v>704220</v>
      </c>
      <c r="X315">
        <v>81</v>
      </c>
      <c r="Y315">
        <v>15</v>
      </c>
      <c r="Z315">
        <v>121325</v>
      </c>
      <c r="AA315">
        <v>0.81481481481481477</v>
      </c>
      <c r="AB315">
        <v>5</v>
      </c>
      <c r="AC315" t="s">
        <v>3079</v>
      </c>
      <c r="AD315" t="s">
        <v>3080</v>
      </c>
      <c r="AE315">
        <v>1</v>
      </c>
      <c r="AF315">
        <v>1</v>
      </c>
      <c r="AG315" t="s">
        <v>2213</v>
      </c>
      <c r="AI315" t="s">
        <v>2341</v>
      </c>
      <c r="AL315" t="s">
        <v>2303</v>
      </c>
      <c r="AN315" t="s">
        <v>10</v>
      </c>
      <c r="AO315" t="s">
        <v>466</v>
      </c>
      <c r="AP315" t="s">
        <v>467</v>
      </c>
      <c r="AQ315" t="s">
        <v>61</v>
      </c>
      <c r="AV315">
        <v>4</v>
      </c>
      <c r="AW315" t="s">
        <v>2514</v>
      </c>
      <c r="AX315" t="s">
        <v>2343</v>
      </c>
      <c r="BE315" t="s">
        <v>60</v>
      </c>
      <c r="BH315" t="s">
        <v>60</v>
      </c>
      <c r="BN315" t="s">
        <v>60</v>
      </c>
      <c r="BQ315" t="s">
        <v>61</v>
      </c>
      <c r="BR315">
        <v>43861</v>
      </c>
      <c r="BS315">
        <v>-0.49041095890410957</v>
      </c>
      <c r="BT315">
        <v>43861</v>
      </c>
      <c r="BU315" t="s">
        <v>11</v>
      </c>
      <c r="BV315" t="s">
        <v>60</v>
      </c>
      <c r="BW315" t="s">
        <v>60</v>
      </c>
      <c r="BX315" t="e">
        <v>#VALUE!</v>
      </c>
      <c r="BY315" t="s">
        <v>2197</v>
      </c>
      <c r="BZ315" t="b">
        <v>1</v>
      </c>
      <c r="CA315" t="b">
        <v>1</v>
      </c>
      <c r="CB315" t="b">
        <v>0</v>
      </c>
      <c r="CC315" t="b">
        <v>1</v>
      </c>
      <c r="CD315" t="b">
        <v>0</v>
      </c>
      <c r="CE315" t="b">
        <v>0</v>
      </c>
      <c r="CF315" t="b">
        <v>0</v>
      </c>
      <c r="CG315" t="b">
        <v>1</v>
      </c>
      <c r="CH315" t="b">
        <v>0</v>
      </c>
      <c r="CI315" t="b">
        <v>0</v>
      </c>
      <c r="CJ315" t="b">
        <v>0</v>
      </c>
      <c r="CK315" t="b">
        <v>0</v>
      </c>
      <c r="CL315" t="b">
        <v>0</v>
      </c>
      <c r="CM315" t="b">
        <v>0</v>
      </c>
      <c r="CN315" t="b">
        <v>1</v>
      </c>
      <c r="CO315" t="b">
        <v>0</v>
      </c>
      <c r="CP315" t="b">
        <v>0</v>
      </c>
      <c r="CQ315" t="b">
        <v>0</v>
      </c>
      <c r="CR315" t="b">
        <v>0</v>
      </c>
    </row>
    <row r="316" spans="1:96" x14ac:dyDescent="0.25">
      <c r="A316">
        <v>482</v>
      </c>
      <c r="B316" t="s">
        <v>1695</v>
      </c>
      <c r="C316" t="s">
        <v>1697</v>
      </c>
      <c r="D316" t="s">
        <v>144</v>
      </c>
      <c r="E316" t="s">
        <v>72</v>
      </c>
      <c r="F316" t="s">
        <v>1696</v>
      </c>
      <c r="G316">
        <v>18976</v>
      </c>
      <c r="H316">
        <v>1</v>
      </c>
      <c r="I316" t="s">
        <v>4027</v>
      </c>
      <c r="J316" t="s">
        <v>58</v>
      </c>
      <c r="K316">
        <v>8</v>
      </c>
      <c r="L316">
        <v>1805</v>
      </c>
      <c r="M316" t="s">
        <v>158</v>
      </c>
      <c r="N316" t="s">
        <v>1988</v>
      </c>
      <c r="O316">
        <v>2</v>
      </c>
      <c r="P316">
        <v>3</v>
      </c>
      <c r="Q316">
        <v>0.91666666666666652</v>
      </c>
      <c r="V316">
        <v>203593</v>
      </c>
      <c r="W316" t="s">
        <v>61</v>
      </c>
      <c r="X316">
        <v>53</v>
      </c>
      <c r="Y316">
        <v>6</v>
      </c>
      <c r="Z316" t="s">
        <v>61</v>
      </c>
      <c r="AA316">
        <v>0.8867924528301887</v>
      </c>
      <c r="AB316">
        <v>0</v>
      </c>
      <c r="AC316" t="s">
        <v>92</v>
      </c>
      <c r="AD316" t="s">
        <v>61</v>
      </c>
      <c r="AE316">
        <v>0</v>
      </c>
      <c r="AG316">
        <v>43894</v>
      </c>
      <c r="AI316" t="s">
        <v>2289</v>
      </c>
      <c r="AL316" t="s">
        <v>2303</v>
      </c>
      <c r="AN316" t="s">
        <v>10</v>
      </c>
      <c r="AO316" t="s">
        <v>1698</v>
      </c>
      <c r="AP316" t="s">
        <v>602</v>
      </c>
      <c r="AQ316">
        <v>0</v>
      </c>
      <c r="AV316">
        <v>0</v>
      </c>
      <c r="BE316" t="s">
        <v>60</v>
      </c>
      <c r="BH316" t="s">
        <v>60</v>
      </c>
      <c r="BN316" t="s">
        <v>60</v>
      </c>
      <c r="BQ316" t="s">
        <v>61</v>
      </c>
      <c r="BR316">
        <v>44957</v>
      </c>
      <c r="BS316">
        <v>2.5123287671232877</v>
      </c>
      <c r="BT316">
        <v>44957</v>
      </c>
      <c r="BU316" t="s">
        <v>11</v>
      </c>
      <c r="BV316">
        <v>586509.77</v>
      </c>
      <c r="BW316">
        <v>69033.710000000006</v>
      </c>
      <c r="BX316">
        <v>0.11770257467322327</v>
      </c>
      <c r="BY316" t="s">
        <v>2332</v>
      </c>
      <c r="BZ316" t="b">
        <v>0</v>
      </c>
      <c r="CA316" t="b">
        <v>0</v>
      </c>
      <c r="CB316" t="b">
        <v>0</v>
      </c>
      <c r="CC316" t="b">
        <v>0</v>
      </c>
      <c r="CD316" t="b">
        <v>0</v>
      </c>
      <c r="CE316" t="b">
        <v>0</v>
      </c>
      <c r="CF316" t="b">
        <v>0</v>
      </c>
      <c r="CG316" t="b">
        <v>0</v>
      </c>
      <c r="CH316" t="b">
        <v>0</v>
      </c>
      <c r="CI316" t="b">
        <v>0</v>
      </c>
      <c r="CJ316" t="b">
        <v>0</v>
      </c>
      <c r="CK316" t="b">
        <v>0</v>
      </c>
      <c r="CL316" t="b">
        <v>0</v>
      </c>
      <c r="CM316" t="b">
        <v>0</v>
      </c>
      <c r="CN316" t="b">
        <v>0</v>
      </c>
      <c r="CO316" t="b">
        <v>0</v>
      </c>
      <c r="CP316" t="b">
        <v>0</v>
      </c>
      <c r="CQ316" t="b">
        <v>0</v>
      </c>
      <c r="CR316" t="b">
        <v>0</v>
      </c>
    </row>
    <row r="317" spans="1:96" x14ac:dyDescent="0.25">
      <c r="A317">
        <v>485</v>
      </c>
      <c r="B317" t="s">
        <v>315</v>
      </c>
      <c r="C317" t="s">
        <v>317</v>
      </c>
      <c r="D317" t="s">
        <v>249</v>
      </c>
      <c r="E317" t="s">
        <v>113</v>
      </c>
      <c r="F317" t="s">
        <v>316</v>
      </c>
      <c r="G317">
        <v>29572</v>
      </c>
      <c r="H317" t="s">
        <v>2197</v>
      </c>
      <c r="I317" t="s">
        <v>61</v>
      </c>
      <c r="J317" t="s">
        <v>2197</v>
      </c>
      <c r="K317" t="s">
        <v>2197</v>
      </c>
      <c r="L317">
        <v>1000</v>
      </c>
      <c r="M317" t="s">
        <v>188</v>
      </c>
      <c r="N317" t="s">
        <v>61</v>
      </c>
      <c r="O317">
        <v>2</v>
      </c>
      <c r="P317">
        <v>3</v>
      </c>
      <c r="Q317">
        <v>0.91666666666666652</v>
      </c>
      <c r="V317" t="s">
        <v>61</v>
      </c>
      <c r="W317" t="s">
        <v>61</v>
      </c>
      <c r="X317">
        <v>89</v>
      </c>
      <c r="Y317">
        <v>1</v>
      </c>
      <c r="Z317" t="s">
        <v>61</v>
      </c>
      <c r="AA317">
        <v>0.9887640449438202</v>
      </c>
      <c r="AB317">
        <v>0</v>
      </c>
      <c r="AC317" t="s">
        <v>3606</v>
      </c>
      <c r="AD317" t="s">
        <v>61</v>
      </c>
      <c r="AE317">
        <v>0</v>
      </c>
      <c r="AG317" t="s">
        <v>2213</v>
      </c>
      <c r="AI317" t="s">
        <v>3607</v>
      </c>
      <c r="AL317" t="s">
        <v>2303</v>
      </c>
      <c r="AN317" t="s">
        <v>10</v>
      </c>
      <c r="AO317" t="s">
        <v>318</v>
      </c>
      <c r="AP317" t="s">
        <v>319</v>
      </c>
      <c r="AQ317" t="s">
        <v>61</v>
      </c>
      <c r="AV317">
        <v>0</v>
      </c>
      <c r="AW317" t="s">
        <v>2514</v>
      </c>
      <c r="AX317" t="s">
        <v>2343</v>
      </c>
      <c r="BE317" t="s">
        <v>60</v>
      </c>
      <c r="BH317" t="s">
        <v>60</v>
      </c>
      <c r="BN317" t="s">
        <v>60</v>
      </c>
      <c r="BQ317" t="s">
        <v>61</v>
      </c>
      <c r="BR317">
        <v>43846</v>
      </c>
      <c r="BS317">
        <v>-0.53150684931506853</v>
      </c>
      <c r="BT317">
        <v>43846</v>
      </c>
      <c r="BU317" t="s">
        <v>11</v>
      </c>
      <c r="BV317" t="s">
        <v>60</v>
      </c>
      <c r="BW317" t="s">
        <v>60</v>
      </c>
      <c r="BX317" t="e">
        <v>#VALUE!</v>
      </c>
      <c r="BY317" t="s">
        <v>2197</v>
      </c>
      <c r="BZ317" t="b">
        <v>0</v>
      </c>
      <c r="CA317" t="b">
        <v>0</v>
      </c>
      <c r="CB317" t="b">
        <v>0</v>
      </c>
      <c r="CC317" t="b">
        <v>0</v>
      </c>
      <c r="CD317" t="b">
        <v>0</v>
      </c>
      <c r="CE317" t="b">
        <v>0</v>
      </c>
      <c r="CF317" t="b">
        <v>0</v>
      </c>
      <c r="CG317" t="b">
        <v>0</v>
      </c>
      <c r="CH317" t="b">
        <v>0</v>
      </c>
      <c r="CI317" t="b">
        <v>0</v>
      </c>
      <c r="CJ317" t="b">
        <v>0</v>
      </c>
      <c r="CK317" t="b">
        <v>0</v>
      </c>
      <c r="CL317" t="b">
        <v>0</v>
      </c>
      <c r="CM317" t="b">
        <v>0</v>
      </c>
      <c r="CN317" t="b">
        <v>0</v>
      </c>
      <c r="CO317" t="b">
        <v>0</v>
      </c>
      <c r="CP317" t="b">
        <v>0</v>
      </c>
      <c r="CQ317" t="b">
        <v>0</v>
      </c>
      <c r="CR317" t="b">
        <v>0</v>
      </c>
    </row>
    <row r="318" spans="1:96" x14ac:dyDescent="0.25">
      <c r="A318">
        <v>483</v>
      </c>
      <c r="B318" t="s">
        <v>1414</v>
      </c>
      <c r="C318" t="s">
        <v>1416</v>
      </c>
      <c r="D318" t="s">
        <v>96</v>
      </c>
      <c r="E318" t="s">
        <v>57</v>
      </c>
      <c r="F318" t="s">
        <v>1415</v>
      </c>
      <c r="G318">
        <v>21703</v>
      </c>
      <c r="H318">
        <v>2</v>
      </c>
      <c r="I318" t="s">
        <v>122</v>
      </c>
      <c r="J318" t="s">
        <v>97</v>
      </c>
      <c r="K318">
        <v>13</v>
      </c>
      <c r="L318">
        <v>2082</v>
      </c>
      <c r="M318" t="s">
        <v>152</v>
      </c>
      <c r="N318" t="s">
        <v>1988</v>
      </c>
      <c r="O318">
        <v>3</v>
      </c>
      <c r="P318">
        <v>3</v>
      </c>
      <c r="Q318">
        <v>1</v>
      </c>
      <c r="V318">
        <v>755000</v>
      </c>
      <c r="W318">
        <v>818814</v>
      </c>
      <c r="X318">
        <v>50</v>
      </c>
      <c r="Y318">
        <v>10</v>
      </c>
      <c r="Z318">
        <v>72986</v>
      </c>
      <c r="AA318">
        <v>0.8</v>
      </c>
      <c r="AB318">
        <v>5</v>
      </c>
      <c r="AC318" t="s">
        <v>3265</v>
      </c>
      <c r="AD318" t="s">
        <v>3266</v>
      </c>
      <c r="AE318">
        <v>0</v>
      </c>
      <c r="AG318">
        <v>43894</v>
      </c>
      <c r="AI318" t="s">
        <v>3267</v>
      </c>
      <c r="AL318" t="s">
        <v>3268</v>
      </c>
      <c r="AN318" t="s">
        <v>10</v>
      </c>
      <c r="AO318" t="s">
        <v>1417</v>
      </c>
      <c r="AP318" t="s">
        <v>325</v>
      </c>
      <c r="AQ318">
        <v>0</v>
      </c>
      <c r="AR318">
        <v>2</v>
      </c>
      <c r="AS318" t="s">
        <v>3269</v>
      </c>
      <c r="AT318" t="s">
        <v>67</v>
      </c>
      <c r="AU318" t="s">
        <v>768</v>
      </c>
      <c r="AV318">
        <v>5</v>
      </c>
      <c r="AZ318" t="s">
        <v>2362</v>
      </c>
      <c r="BC318" t="s">
        <v>11</v>
      </c>
      <c r="BE318" t="s">
        <v>60</v>
      </c>
      <c r="BH318" t="s">
        <v>60</v>
      </c>
      <c r="BN318" t="s">
        <v>60</v>
      </c>
      <c r="BQ318" t="s">
        <v>61</v>
      </c>
      <c r="BR318">
        <v>44592</v>
      </c>
      <c r="BS318">
        <v>1.5123287671232877</v>
      </c>
      <c r="BT318">
        <v>44592</v>
      </c>
      <c r="BU318" t="s">
        <v>11</v>
      </c>
      <c r="BV318">
        <v>499410.85</v>
      </c>
      <c r="BW318">
        <v>11906.54</v>
      </c>
      <c r="BX318">
        <v>2.3841172053030088E-2</v>
      </c>
      <c r="BY318" t="s">
        <v>2332</v>
      </c>
      <c r="BZ318" t="b">
        <v>1</v>
      </c>
      <c r="CA318" t="b">
        <v>1</v>
      </c>
      <c r="CB318" t="b">
        <v>0</v>
      </c>
      <c r="CC318" t="b">
        <v>1</v>
      </c>
      <c r="CD318" t="b">
        <v>0</v>
      </c>
      <c r="CE318" t="b">
        <v>0</v>
      </c>
      <c r="CF318" t="b">
        <v>1</v>
      </c>
      <c r="CG318" t="b">
        <v>0</v>
      </c>
      <c r="CH318" t="b">
        <v>0</v>
      </c>
      <c r="CI318" t="b">
        <v>0</v>
      </c>
      <c r="CJ318" t="b">
        <v>0</v>
      </c>
      <c r="CK318" t="b">
        <v>0</v>
      </c>
      <c r="CL318" t="b">
        <v>0</v>
      </c>
      <c r="CM318" t="b">
        <v>0</v>
      </c>
      <c r="CN318" t="b">
        <v>0</v>
      </c>
      <c r="CO318" t="b">
        <v>0</v>
      </c>
      <c r="CP318" t="b">
        <v>0</v>
      </c>
      <c r="CQ318" t="b">
        <v>0</v>
      </c>
      <c r="CR318" t="b">
        <v>1</v>
      </c>
    </row>
    <row r="319" spans="1:96" x14ac:dyDescent="0.25">
      <c r="A319">
        <v>487</v>
      </c>
      <c r="B319" t="s">
        <v>1775</v>
      </c>
      <c r="C319" t="s">
        <v>1776</v>
      </c>
      <c r="D319" t="s">
        <v>83</v>
      </c>
      <c r="E319" t="s">
        <v>113</v>
      </c>
      <c r="F319" t="s">
        <v>3761</v>
      </c>
      <c r="G319">
        <v>2093</v>
      </c>
      <c r="H319">
        <v>1</v>
      </c>
      <c r="I319" t="s">
        <v>4027</v>
      </c>
      <c r="J319" t="s">
        <v>84</v>
      </c>
      <c r="K319">
        <v>1</v>
      </c>
      <c r="L319">
        <v>2500</v>
      </c>
      <c r="M319" t="s">
        <v>98</v>
      </c>
      <c r="N319" t="s">
        <v>2311</v>
      </c>
      <c r="O319">
        <v>2</v>
      </c>
      <c r="P319">
        <v>2</v>
      </c>
      <c r="Q319">
        <v>0.75</v>
      </c>
      <c r="V319">
        <v>660093</v>
      </c>
      <c r="W319">
        <v>616970</v>
      </c>
      <c r="X319">
        <v>152</v>
      </c>
      <c r="Y319">
        <v>8</v>
      </c>
      <c r="Z319">
        <v>56180</v>
      </c>
      <c r="AA319">
        <v>0.94736842105263153</v>
      </c>
      <c r="AB319">
        <v>0</v>
      </c>
      <c r="AC319" t="s">
        <v>2959</v>
      </c>
      <c r="AD319" t="s">
        <v>61</v>
      </c>
      <c r="AE319">
        <v>0</v>
      </c>
      <c r="AG319">
        <v>43882</v>
      </c>
      <c r="AI319" t="s">
        <v>2289</v>
      </c>
      <c r="AL319" t="s">
        <v>2303</v>
      </c>
      <c r="AN319" t="s">
        <v>10</v>
      </c>
      <c r="AO319" t="s">
        <v>1777</v>
      </c>
      <c r="AP319" t="s">
        <v>481</v>
      </c>
      <c r="AQ319" t="s">
        <v>418</v>
      </c>
      <c r="AR319" t="s">
        <v>2213</v>
      </c>
      <c r="AS319" t="s">
        <v>3930</v>
      </c>
      <c r="AT319" t="s">
        <v>3931</v>
      </c>
      <c r="AU319" t="s">
        <v>3932</v>
      </c>
      <c r="AV319">
        <v>0</v>
      </c>
      <c r="AY319" t="s">
        <v>4</v>
      </c>
      <c r="AZ319" t="s">
        <v>4</v>
      </c>
      <c r="BC319" t="s">
        <v>10</v>
      </c>
      <c r="BD319">
        <v>120</v>
      </c>
      <c r="BE319" t="s">
        <v>60</v>
      </c>
      <c r="BH319" t="s">
        <v>60</v>
      </c>
      <c r="BJ319">
        <v>0.06</v>
      </c>
      <c r="BK319" t="s">
        <v>10</v>
      </c>
      <c r="BL319">
        <v>480</v>
      </c>
      <c r="BM319">
        <v>60</v>
      </c>
      <c r="BN319" t="s">
        <v>60</v>
      </c>
      <c r="BP319">
        <v>60</v>
      </c>
      <c r="BQ319" t="s">
        <v>61</v>
      </c>
      <c r="BR319">
        <v>45077</v>
      </c>
      <c r="BS319">
        <v>2.8410958904109589</v>
      </c>
      <c r="BT319">
        <v>45077</v>
      </c>
      <c r="BU319" t="s">
        <v>11</v>
      </c>
      <c r="BV319">
        <v>1249207.8899999999</v>
      </c>
      <c r="BW319">
        <v>145840.25</v>
      </c>
      <c r="BX319">
        <v>0.11674618065372611</v>
      </c>
      <c r="BY319" t="s">
        <v>2332</v>
      </c>
      <c r="BZ319" t="b">
        <v>0</v>
      </c>
      <c r="CA319" t="b">
        <v>0</v>
      </c>
      <c r="CB319" t="b">
        <v>0</v>
      </c>
      <c r="CC319" t="b">
        <v>0</v>
      </c>
      <c r="CD319" t="b">
        <v>0</v>
      </c>
      <c r="CE319" t="b">
        <v>0</v>
      </c>
      <c r="CF319" t="b">
        <v>0</v>
      </c>
      <c r="CG319" t="b">
        <v>0</v>
      </c>
      <c r="CH319" t="b">
        <v>0</v>
      </c>
      <c r="CI319" t="b">
        <v>0</v>
      </c>
      <c r="CJ319" t="b">
        <v>0</v>
      </c>
      <c r="CK319" t="b">
        <v>0</v>
      </c>
      <c r="CL319" t="b">
        <v>0</v>
      </c>
      <c r="CM319" t="b">
        <v>0</v>
      </c>
      <c r="CN319" t="b">
        <v>0</v>
      </c>
      <c r="CO319" t="b">
        <v>0</v>
      </c>
      <c r="CP319" t="b">
        <v>0</v>
      </c>
      <c r="CQ319" t="b">
        <v>0</v>
      </c>
      <c r="CR319" t="b">
        <v>0</v>
      </c>
    </row>
    <row r="320" spans="1:96" x14ac:dyDescent="0.25">
      <c r="A320">
        <v>491</v>
      </c>
      <c r="B320" t="s">
        <v>471</v>
      </c>
      <c r="C320" t="s">
        <v>472</v>
      </c>
      <c r="D320" t="s">
        <v>121</v>
      </c>
      <c r="E320" t="s">
        <v>57</v>
      </c>
      <c r="F320" t="s">
        <v>3068</v>
      </c>
      <c r="G320">
        <v>48152</v>
      </c>
      <c r="H320" t="s">
        <v>2197</v>
      </c>
      <c r="I320" t="s">
        <v>61</v>
      </c>
      <c r="J320" t="s">
        <v>2197</v>
      </c>
      <c r="K320" t="s">
        <v>2197</v>
      </c>
      <c r="L320">
        <v>1200</v>
      </c>
      <c r="M320" t="s">
        <v>231</v>
      </c>
      <c r="N320" t="s">
        <v>61</v>
      </c>
      <c r="O320">
        <v>2</v>
      </c>
      <c r="P320">
        <v>2</v>
      </c>
      <c r="Q320">
        <v>0.75</v>
      </c>
      <c r="V320">
        <v>489987</v>
      </c>
      <c r="W320">
        <v>392316</v>
      </c>
      <c r="X320">
        <v>55</v>
      </c>
      <c r="Y320">
        <v>5</v>
      </c>
      <c r="Z320">
        <v>95395</v>
      </c>
      <c r="AA320">
        <v>0.90909090909090906</v>
      </c>
      <c r="AB320">
        <v>1</v>
      </c>
      <c r="AC320" t="s">
        <v>3069</v>
      </c>
      <c r="AD320" t="s">
        <v>61</v>
      </c>
      <c r="AE320">
        <v>1</v>
      </c>
      <c r="AF320">
        <v>1</v>
      </c>
      <c r="AG320" t="s">
        <v>2213</v>
      </c>
      <c r="AI320" t="s">
        <v>3070</v>
      </c>
      <c r="AL320" t="s">
        <v>3071</v>
      </c>
      <c r="AN320" t="s">
        <v>10</v>
      </c>
      <c r="AO320" t="s">
        <v>473</v>
      </c>
      <c r="AP320" t="s">
        <v>100</v>
      </c>
      <c r="AQ320" t="s">
        <v>61</v>
      </c>
      <c r="AV320">
        <v>0</v>
      </c>
      <c r="BE320" t="s">
        <v>60</v>
      </c>
      <c r="BH320" t="s">
        <v>60</v>
      </c>
      <c r="BN320" t="s">
        <v>60</v>
      </c>
      <c r="BQ320" t="s">
        <v>61</v>
      </c>
      <c r="BR320">
        <v>43861</v>
      </c>
      <c r="BS320">
        <v>-0.49041095890410957</v>
      </c>
      <c r="BT320">
        <v>43861</v>
      </c>
      <c r="BU320" t="s">
        <v>11</v>
      </c>
      <c r="BV320" t="s">
        <v>60</v>
      </c>
      <c r="BW320" t="s">
        <v>60</v>
      </c>
      <c r="BX320" t="e">
        <v>#VALUE!</v>
      </c>
      <c r="BY320" t="s">
        <v>2197</v>
      </c>
      <c r="BZ320" t="b">
        <v>0</v>
      </c>
      <c r="CA320" t="b">
        <v>0</v>
      </c>
      <c r="CB320" t="b">
        <v>0</v>
      </c>
      <c r="CC320" t="b">
        <v>0</v>
      </c>
      <c r="CD320" t="b">
        <v>0</v>
      </c>
      <c r="CE320" t="b">
        <v>0</v>
      </c>
      <c r="CF320" t="b">
        <v>0</v>
      </c>
      <c r="CG320" t="b">
        <v>0</v>
      </c>
      <c r="CH320" t="b">
        <v>0</v>
      </c>
      <c r="CI320" t="b">
        <v>0</v>
      </c>
      <c r="CJ320" t="b">
        <v>0</v>
      </c>
      <c r="CK320" t="b">
        <v>0</v>
      </c>
      <c r="CL320" t="b">
        <v>0</v>
      </c>
      <c r="CM320" t="b">
        <v>0</v>
      </c>
      <c r="CN320" t="b">
        <v>0</v>
      </c>
      <c r="CO320" t="b">
        <v>0</v>
      </c>
      <c r="CP320" t="b">
        <v>0</v>
      </c>
      <c r="CQ320" t="b">
        <v>0</v>
      </c>
      <c r="CR320" t="b">
        <v>0</v>
      </c>
    </row>
    <row r="321" spans="1:96" x14ac:dyDescent="0.25">
      <c r="A321">
        <v>499</v>
      </c>
      <c r="B321" t="s">
        <v>494</v>
      </c>
      <c r="C321" t="s">
        <v>496</v>
      </c>
      <c r="D321" t="s">
        <v>209</v>
      </c>
      <c r="E321" t="s">
        <v>57</v>
      </c>
      <c r="F321" t="s">
        <v>495</v>
      </c>
      <c r="G321">
        <v>37601</v>
      </c>
      <c r="H321" t="s">
        <v>2197</v>
      </c>
      <c r="I321" t="s">
        <v>61</v>
      </c>
      <c r="J321" t="s">
        <v>2197</v>
      </c>
      <c r="K321" t="s">
        <v>2197</v>
      </c>
      <c r="L321">
        <v>1504</v>
      </c>
      <c r="M321" t="s">
        <v>219</v>
      </c>
      <c r="N321" t="s">
        <v>61</v>
      </c>
      <c r="O321">
        <v>2</v>
      </c>
      <c r="P321">
        <v>3</v>
      </c>
      <c r="Q321">
        <v>0.91666666666666652</v>
      </c>
      <c r="V321">
        <v>570995</v>
      </c>
      <c r="W321">
        <v>479257</v>
      </c>
      <c r="X321">
        <v>92</v>
      </c>
      <c r="Y321">
        <v>7</v>
      </c>
      <c r="Z321">
        <v>15582</v>
      </c>
      <c r="AA321">
        <v>0.92391304347826086</v>
      </c>
      <c r="AB321">
        <v>4</v>
      </c>
      <c r="AC321" t="s">
        <v>2998</v>
      </c>
      <c r="AD321" t="s">
        <v>2999</v>
      </c>
      <c r="AE321">
        <v>1</v>
      </c>
      <c r="AF321">
        <v>1</v>
      </c>
      <c r="AG321" t="s">
        <v>2213</v>
      </c>
      <c r="AI321" t="s">
        <v>3000</v>
      </c>
      <c r="AL321" t="s">
        <v>2303</v>
      </c>
      <c r="AN321" t="s">
        <v>10</v>
      </c>
      <c r="AO321" t="s">
        <v>497</v>
      </c>
      <c r="AP321" t="s">
        <v>498</v>
      </c>
      <c r="AQ321" t="s">
        <v>61</v>
      </c>
      <c r="AV321">
        <v>3</v>
      </c>
      <c r="AW321" t="s">
        <v>2514</v>
      </c>
      <c r="AX321" t="s">
        <v>2343</v>
      </c>
      <c r="BE321" t="s">
        <v>60</v>
      </c>
      <c r="BH321" t="s">
        <v>60</v>
      </c>
      <c r="BN321" t="s">
        <v>60</v>
      </c>
      <c r="BQ321" t="s">
        <v>61</v>
      </c>
      <c r="BR321">
        <v>43861</v>
      </c>
      <c r="BS321">
        <v>-0.49041095890410957</v>
      </c>
      <c r="BT321">
        <v>43861</v>
      </c>
      <c r="BU321" t="s">
        <v>11</v>
      </c>
      <c r="BV321" t="s">
        <v>60</v>
      </c>
      <c r="BW321" t="s">
        <v>60</v>
      </c>
      <c r="BX321" t="e">
        <v>#VALUE!</v>
      </c>
      <c r="BY321" t="s">
        <v>2197</v>
      </c>
      <c r="BZ321" t="b">
        <v>0</v>
      </c>
      <c r="CA321" t="b">
        <v>1</v>
      </c>
      <c r="CB321" t="b">
        <v>0</v>
      </c>
      <c r="CC321" t="b">
        <v>1</v>
      </c>
      <c r="CD321" t="b">
        <v>0</v>
      </c>
      <c r="CE321" t="b">
        <v>0</v>
      </c>
      <c r="CF321" t="b">
        <v>1</v>
      </c>
      <c r="CG321" t="b">
        <v>0</v>
      </c>
      <c r="CH321" t="b">
        <v>0</v>
      </c>
      <c r="CI321" t="b">
        <v>0</v>
      </c>
      <c r="CJ321" t="b">
        <v>1</v>
      </c>
      <c r="CK321" t="b">
        <v>0</v>
      </c>
      <c r="CL321" t="b">
        <v>0</v>
      </c>
      <c r="CM321" t="b">
        <v>0</v>
      </c>
      <c r="CN321" t="b">
        <v>0</v>
      </c>
      <c r="CO321" t="b">
        <v>0</v>
      </c>
      <c r="CP321" t="b">
        <v>0</v>
      </c>
      <c r="CQ321" t="b">
        <v>0</v>
      </c>
      <c r="CR321" t="b">
        <v>0</v>
      </c>
    </row>
    <row r="322" spans="1:96" x14ac:dyDescent="0.25">
      <c r="A322">
        <v>488</v>
      </c>
      <c r="B322" t="s">
        <v>1870</v>
      </c>
      <c r="C322" t="s">
        <v>1872</v>
      </c>
      <c r="D322" t="s">
        <v>144</v>
      </c>
      <c r="E322" t="s">
        <v>113</v>
      </c>
      <c r="F322" t="s">
        <v>1871</v>
      </c>
      <c r="G322">
        <v>19464</v>
      </c>
      <c r="H322">
        <v>2</v>
      </c>
      <c r="I322" t="s">
        <v>122</v>
      </c>
      <c r="J322" t="s">
        <v>182</v>
      </c>
      <c r="K322">
        <v>3</v>
      </c>
      <c r="L322">
        <v>1755</v>
      </c>
      <c r="M322" t="s">
        <v>98</v>
      </c>
      <c r="N322" t="s">
        <v>2311</v>
      </c>
      <c r="O322">
        <v>2</v>
      </c>
      <c r="P322">
        <v>3</v>
      </c>
      <c r="Q322">
        <v>0.91666666666666652</v>
      </c>
      <c r="V322">
        <v>549155</v>
      </c>
      <c r="W322">
        <v>584880</v>
      </c>
      <c r="X322">
        <v>138</v>
      </c>
      <c r="Y322">
        <v>11</v>
      </c>
      <c r="Z322">
        <v>16025</v>
      </c>
      <c r="AA322">
        <v>0.92028985507246375</v>
      </c>
      <c r="AB322">
        <v>24</v>
      </c>
      <c r="AC322" t="s">
        <v>61</v>
      </c>
      <c r="AD322" t="s">
        <v>61</v>
      </c>
      <c r="AF322" t="s">
        <v>61</v>
      </c>
      <c r="AG322" t="s">
        <v>60</v>
      </c>
      <c r="AI322" t="s">
        <v>2289</v>
      </c>
      <c r="AL322" t="s">
        <v>2303</v>
      </c>
      <c r="AN322" t="s">
        <v>11</v>
      </c>
      <c r="AO322" t="s">
        <v>92</v>
      </c>
      <c r="AP322" t="s">
        <v>61</v>
      </c>
      <c r="AQ322" t="s">
        <v>61</v>
      </c>
      <c r="AR322" t="s">
        <v>61</v>
      </c>
      <c r="AV322">
        <v>24</v>
      </c>
      <c r="BE322" t="s">
        <v>60</v>
      </c>
      <c r="BH322" t="s">
        <v>60</v>
      </c>
      <c r="BN322" t="s">
        <v>60</v>
      </c>
      <c r="BQ322" t="s">
        <v>61</v>
      </c>
      <c r="BR322">
        <v>45322</v>
      </c>
      <c r="BS322">
        <v>3.5123287671232877</v>
      </c>
      <c r="BT322">
        <v>45322</v>
      </c>
      <c r="BU322" t="s">
        <v>11</v>
      </c>
      <c r="BV322">
        <v>850115.22</v>
      </c>
      <c r="BW322">
        <v>125294.74</v>
      </c>
      <c r="BX322">
        <v>0.14738559791930322</v>
      </c>
      <c r="BY322" t="s">
        <v>2332</v>
      </c>
      <c r="BZ322" t="b">
        <v>0</v>
      </c>
      <c r="CA322" t="b">
        <v>0</v>
      </c>
      <c r="CB322" t="b">
        <v>0</v>
      </c>
      <c r="CC322" t="b">
        <v>0</v>
      </c>
      <c r="CD322" t="b">
        <v>0</v>
      </c>
      <c r="CE322" t="b">
        <v>0</v>
      </c>
      <c r="CF322" t="b">
        <v>0</v>
      </c>
      <c r="CG322" t="b">
        <v>0</v>
      </c>
      <c r="CH322" t="b">
        <v>0</v>
      </c>
      <c r="CI322" t="b">
        <v>0</v>
      </c>
      <c r="CJ322" t="b">
        <v>0</v>
      </c>
      <c r="CK322" t="b">
        <v>0</v>
      </c>
      <c r="CL322" t="b">
        <v>0</v>
      </c>
      <c r="CM322" t="b">
        <v>0</v>
      </c>
      <c r="CN322" t="b">
        <v>0</v>
      </c>
      <c r="CO322" t="b">
        <v>0</v>
      </c>
      <c r="CP322" t="b">
        <v>0</v>
      </c>
      <c r="CQ322" t="b">
        <v>0</v>
      </c>
      <c r="CR322" t="b">
        <v>0</v>
      </c>
    </row>
    <row r="323" spans="1:96" x14ac:dyDescent="0.25">
      <c r="A323">
        <v>489</v>
      </c>
      <c r="B323" t="s">
        <v>468</v>
      </c>
      <c r="C323" t="s">
        <v>469</v>
      </c>
      <c r="D323" t="s">
        <v>470</v>
      </c>
      <c r="E323" t="s">
        <v>57</v>
      </c>
      <c r="F323" t="s">
        <v>3854</v>
      </c>
      <c r="G323">
        <v>52402</v>
      </c>
      <c r="H323" t="s">
        <v>2197</v>
      </c>
      <c r="I323" t="s">
        <v>61</v>
      </c>
      <c r="J323" t="s">
        <v>2197</v>
      </c>
      <c r="K323" t="s">
        <v>2197</v>
      </c>
      <c r="L323">
        <v>1079</v>
      </c>
      <c r="M323" t="s">
        <v>219</v>
      </c>
      <c r="N323" t="s">
        <v>61</v>
      </c>
      <c r="O323">
        <v>3</v>
      </c>
      <c r="P323">
        <v>3</v>
      </c>
      <c r="Q323">
        <v>1</v>
      </c>
      <c r="V323">
        <v>713218</v>
      </c>
      <c r="W323">
        <v>495302</v>
      </c>
      <c r="X323">
        <v>75</v>
      </c>
      <c r="Y323" t="s">
        <v>61</v>
      </c>
      <c r="Z323">
        <v>230750</v>
      </c>
      <c r="AA323" t="e">
        <v>#VALUE!</v>
      </c>
      <c r="AB323">
        <v>3</v>
      </c>
      <c r="AC323" t="s">
        <v>61</v>
      </c>
      <c r="AD323" t="s">
        <v>3855</v>
      </c>
      <c r="AF323" t="s">
        <v>61</v>
      </c>
      <c r="AG323" t="s">
        <v>60</v>
      </c>
      <c r="AI323" t="s">
        <v>2289</v>
      </c>
      <c r="AL323" t="s">
        <v>2303</v>
      </c>
      <c r="AN323" t="s">
        <v>11</v>
      </c>
      <c r="AO323" t="s">
        <v>92</v>
      </c>
      <c r="AP323" t="s">
        <v>61</v>
      </c>
      <c r="AQ323" t="s">
        <v>61</v>
      </c>
      <c r="AR323" t="s">
        <v>61</v>
      </c>
      <c r="AV323">
        <v>3</v>
      </c>
      <c r="BE323" t="s">
        <v>60</v>
      </c>
      <c r="BH323" t="s">
        <v>60</v>
      </c>
      <c r="BN323" t="s">
        <v>60</v>
      </c>
      <c r="BQ323" t="s">
        <v>61</v>
      </c>
      <c r="BR323">
        <v>43861</v>
      </c>
      <c r="BS323">
        <v>-0.49041095890410957</v>
      </c>
      <c r="BT323">
        <v>43861</v>
      </c>
      <c r="BU323" t="s">
        <v>11</v>
      </c>
      <c r="BV323" t="s">
        <v>60</v>
      </c>
      <c r="BW323" t="s">
        <v>60</v>
      </c>
      <c r="BX323" t="e">
        <v>#VALUE!</v>
      </c>
      <c r="BY323" t="s">
        <v>2197</v>
      </c>
      <c r="BZ323" t="b">
        <v>0</v>
      </c>
      <c r="CA323" t="b">
        <v>0</v>
      </c>
      <c r="CB323" t="b">
        <v>0</v>
      </c>
      <c r="CC323" t="b">
        <v>1</v>
      </c>
      <c r="CD323" t="b">
        <v>0</v>
      </c>
      <c r="CE323" t="b">
        <v>0</v>
      </c>
      <c r="CF323" t="b">
        <v>0</v>
      </c>
      <c r="CG323" t="b">
        <v>0</v>
      </c>
      <c r="CH323" t="b">
        <v>0</v>
      </c>
      <c r="CI323" t="b">
        <v>0</v>
      </c>
      <c r="CJ323" t="b">
        <v>0</v>
      </c>
      <c r="CK323" t="b">
        <v>0</v>
      </c>
      <c r="CL323" t="b">
        <v>0</v>
      </c>
      <c r="CM323" t="b">
        <v>0</v>
      </c>
      <c r="CN323" t="b">
        <v>0</v>
      </c>
      <c r="CO323" t="b">
        <v>0</v>
      </c>
      <c r="CP323" t="b">
        <v>0</v>
      </c>
      <c r="CQ323" t="b">
        <v>0</v>
      </c>
      <c r="CR323" t="b">
        <v>0</v>
      </c>
    </row>
    <row r="324" spans="1:96" x14ac:dyDescent="0.25">
      <c r="A324">
        <v>341</v>
      </c>
      <c r="B324" t="s">
        <v>1928</v>
      </c>
      <c r="C324" t="s">
        <v>1930</v>
      </c>
      <c r="D324" t="s">
        <v>249</v>
      </c>
      <c r="E324" t="s">
        <v>57</v>
      </c>
      <c r="F324" t="s">
        <v>1929</v>
      </c>
      <c r="G324">
        <v>29406</v>
      </c>
      <c r="H324">
        <v>2</v>
      </c>
      <c r="I324" t="s">
        <v>122</v>
      </c>
      <c r="J324" t="s">
        <v>250</v>
      </c>
      <c r="K324">
        <v>6</v>
      </c>
      <c r="L324">
        <v>1133</v>
      </c>
      <c r="M324" t="s">
        <v>231</v>
      </c>
      <c r="N324" t="s">
        <v>2296</v>
      </c>
      <c r="O324">
        <v>2</v>
      </c>
      <c r="P324">
        <v>2</v>
      </c>
      <c r="Q324">
        <v>0.75</v>
      </c>
      <c r="V324">
        <v>966219</v>
      </c>
      <c r="W324">
        <v>703320</v>
      </c>
      <c r="X324">
        <v>79</v>
      </c>
      <c r="Y324">
        <v>7</v>
      </c>
      <c r="Z324">
        <v>40260</v>
      </c>
      <c r="AA324">
        <v>0.91139240506329111</v>
      </c>
      <c r="AB324">
        <v>4</v>
      </c>
      <c r="AC324" t="s">
        <v>3338</v>
      </c>
      <c r="AD324" t="s">
        <v>3339</v>
      </c>
      <c r="AE324">
        <v>0</v>
      </c>
      <c r="AG324">
        <v>43883</v>
      </c>
      <c r="AI324" t="s">
        <v>2289</v>
      </c>
      <c r="AK324" t="s">
        <v>4028</v>
      </c>
      <c r="AL324" t="s">
        <v>3340</v>
      </c>
      <c r="AN324" t="s">
        <v>10</v>
      </c>
      <c r="AO324" t="s">
        <v>1931</v>
      </c>
      <c r="AP324" t="s">
        <v>765</v>
      </c>
      <c r="AQ324" t="s">
        <v>1932</v>
      </c>
      <c r="AR324">
        <v>3</v>
      </c>
      <c r="AS324" t="s">
        <v>2430</v>
      </c>
      <c r="AT324" t="s">
        <v>2431</v>
      </c>
      <c r="AU324" t="s">
        <v>2432</v>
      </c>
      <c r="AV324">
        <v>4</v>
      </c>
      <c r="AW324" t="s">
        <v>2293</v>
      </c>
      <c r="AX324" t="s">
        <v>2301</v>
      </c>
      <c r="AZ324" t="s">
        <v>2362</v>
      </c>
      <c r="BC324" t="s">
        <v>10</v>
      </c>
      <c r="BD324">
        <v>0</v>
      </c>
      <c r="BE324" t="s">
        <v>60</v>
      </c>
      <c r="BH324" t="s">
        <v>60</v>
      </c>
      <c r="BJ324">
        <v>0.06</v>
      </c>
      <c r="BK324" t="s">
        <v>10</v>
      </c>
      <c r="BN324" t="s">
        <v>60</v>
      </c>
      <c r="BQ324" t="s">
        <v>61</v>
      </c>
      <c r="BR324">
        <v>45473</v>
      </c>
      <c r="BS324">
        <v>3.9260273972602739</v>
      </c>
      <c r="BT324">
        <v>45473</v>
      </c>
      <c r="BU324" t="s">
        <v>11</v>
      </c>
      <c r="BV324">
        <v>398257.58</v>
      </c>
      <c r="BW324">
        <v>-7937.87</v>
      </c>
      <c r="BX324">
        <v>-1.9931497600121004E-2</v>
      </c>
      <c r="BY324" t="s">
        <v>2332</v>
      </c>
      <c r="BZ324" t="b">
        <v>0</v>
      </c>
      <c r="CA324" t="b">
        <v>1</v>
      </c>
      <c r="CB324" t="b">
        <v>0</v>
      </c>
      <c r="CC324" t="b">
        <v>1</v>
      </c>
      <c r="CD324" t="b">
        <v>0</v>
      </c>
      <c r="CE324" t="b">
        <v>0</v>
      </c>
      <c r="CF324" t="b">
        <v>0</v>
      </c>
      <c r="CG324" t="b">
        <v>0</v>
      </c>
      <c r="CH324" t="b">
        <v>0</v>
      </c>
      <c r="CI324" t="b">
        <v>0</v>
      </c>
      <c r="CJ324" t="b">
        <v>0</v>
      </c>
      <c r="CK324" t="b">
        <v>0</v>
      </c>
      <c r="CL324" t="b">
        <v>0</v>
      </c>
      <c r="CM324" t="b">
        <v>0</v>
      </c>
      <c r="CN324" t="b">
        <v>0</v>
      </c>
      <c r="CO324" t="b">
        <v>0</v>
      </c>
      <c r="CP324" t="b">
        <v>0</v>
      </c>
      <c r="CQ324" t="b">
        <v>0</v>
      </c>
      <c r="CR324" t="b">
        <v>0</v>
      </c>
    </row>
    <row r="325" spans="1:96" x14ac:dyDescent="0.25">
      <c r="A325">
        <v>492</v>
      </c>
      <c r="B325" t="s">
        <v>474</v>
      </c>
      <c r="C325" t="s">
        <v>476</v>
      </c>
      <c r="D325" t="s">
        <v>151</v>
      </c>
      <c r="E325" t="s">
        <v>57</v>
      </c>
      <c r="F325" t="s">
        <v>475</v>
      </c>
      <c r="G325">
        <v>23834</v>
      </c>
      <c r="H325" t="s">
        <v>2197</v>
      </c>
      <c r="I325" t="s">
        <v>61</v>
      </c>
      <c r="J325" t="s">
        <v>2197</v>
      </c>
      <c r="K325" t="s">
        <v>2197</v>
      </c>
      <c r="L325">
        <v>1500</v>
      </c>
      <c r="M325" t="s">
        <v>231</v>
      </c>
      <c r="N325" t="s">
        <v>61</v>
      </c>
      <c r="O325">
        <v>2</v>
      </c>
      <c r="P325">
        <v>3</v>
      </c>
      <c r="Q325">
        <v>0.91666666666666652</v>
      </c>
      <c r="V325">
        <v>1538231</v>
      </c>
      <c r="W325">
        <v>667367</v>
      </c>
      <c r="X325">
        <v>82</v>
      </c>
      <c r="Y325" t="s">
        <v>61</v>
      </c>
      <c r="Z325">
        <v>193246</v>
      </c>
      <c r="AA325" t="e">
        <v>#VALUE!</v>
      </c>
      <c r="AB325">
        <v>6</v>
      </c>
      <c r="AC325" t="s">
        <v>61</v>
      </c>
      <c r="AD325" t="s">
        <v>3856</v>
      </c>
      <c r="AF325" t="s">
        <v>61</v>
      </c>
      <c r="AG325" t="s">
        <v>60</v>
      </c>
      <c r="AI325" t="s">
        <v>2289</v>
      </c>
      <c r="AL325" t="s">
        <v>2303</v>
      </c>
      <c r="AN325" t="s">
        <v>11</v>
      </c>
      <c r="AO325" t="s">
        <v>92</v>
      </c>
      <c r="AP325" t="s">
        <v>61</v>
      </c>
      <c r="AQ325" t="s">
        <v>61</v>
      </c>
      <c r="AR325" t="s">
        <v>61</v>
      </c>
      <c r="AV325">
        <v>6</v>
      </c>
      <c r="BE325" t="s">
        <v>60</v>
      </c>
      <c r="BH325" t="s">
        <v>60</v>
      </c>
      <c r="BN325" t="s">
        <v>60</v>
      </c>
      <c r="BQ325" t="s">
        <v>61</v>
      </c>
      <c r="BR325">
        <v>43861</v>
      </c>
      <c r="BS325">
        <v>-0.49041095890410957</v>
      </c>
      <c r="BT325">
        <v>43861</v>
      </c>
      <c r="BU325" t="s">
        <v>11</v>
      </c>
      <c r="BV325" t="s">
        <v>60</v>
      </c>
      <c r="BW325" t="s">
        <v>60</v>
      </c>
      <c r="BX325" t="e">
        <v>#VALUE!</v>
      </c>
      <c r="BY325" t="s">
        <v>2197</v>
      </c>
      <c r="BZ325" t="b">
        <v>1</v>
      </c>
      <c r="CA325" t="b">
        <v>1</v>
      </c>
      <c r="CB325" t="b">
        <v>0</v>
      </c>
      <c r="CC325" t="b">
        <v>1</v>
      </c>
      <c r="CD325" t="b">
        <v>0</v>
      </c>
      <c r="CE325" t="b">
        <v>0</v>
      </c>
      <c r="CF325" t="b">
        <v>1</v>
      </c>
      <c r="CG325" t="b">
        <v>0</v>
      </c>
      <c r="CH325" t="b">
        <v>0</v>
      </c>
      <c r="CI325" t="b">
        <v>0</v>
      </c>
      <c r="CJ325" t="b">
        <v>0</v>
      </c>
      <c r="CK325" t="b">
        <v>0</v>
      </c>
      <c r="CL325" t="b">
        <v>0</v>
      </c>
      <c r="CM325" t="b">
        <v>0</v>
      </c>
      <c r="CN325" t="b">
        <v>0</v>
      </c>
      <c r="CO325" t="b">
        <v>0</v>
      </c>
      <c r="CP325" t="b">
        <v>0</v>
      </c>
      <c r="CQ325" t="b">
        <v>0</v>
      </c>
      <c r="CR325" t="b">
        <v>0</v>
      </c>
    </row>
    <row r="326" spans="1:96" x14ac:dyDescent="0.25">
      <c r="A326">
        <v>493</v>
      </c>
      <c r="B326" t="s">
        <v>477</v>
      </c>
      <c r="C326" t="s">
        <v>479</v>
      </c>
      <c r="D326" t="s">
        <v>151</v>
      </c>
      <c r="E326" t="s">
        <v>57</v>
      </c>
      <c r="F326" t="s">
        <v>478</v>
      </c>
      <c r="G326">
        <v>24502</v>
      </c>
      <c r="H326" t="s">
        <v>2197</v>
      </c>
      <c r="I326" t="s">
        <v>61</v>
      </c>
      <c r="J326" t="s">
        <v>2197</v>
      </c>
      <c r="K326" t="s">
        <v>2197</v>
      </c>
      <c r="L326">
        <v>1123</v>
      </c>
      <c r="M326" t="s">
        <v>480</v>
      </c>
      <c r="N326" t="s">
        <v>2296</v>
      </c>
      <c r="O326">
        <v>2</v>
      </c>
      <c r="P326">
        <v>3</v>
      </c>
      <c r="Q326">
        <v>0.91666666666666652</v>
      </c>
      <c r="V326">
        <v>862000</v>
      </c>
      <c r="W326">
        <v>625991</v>
      </c>
      <c r="X326">
        <v>83</v>
      </c>
      <c r="Y326">
        <v>8</v>
      </c>
      <c r="Z326">
        <v>86102</v>
      </c>
      <c r="AA326">
        <v>0.90361445783132532</v>
      </c>
      <c r="AB326">
        <v>2</v>
      </c>
      <c r="AC326" t="s">
        <v>3072</v>
      </c>
      <c r="AD326" t="s">
        <v>3073</v>
      </c>
      <c r="AE326">
        <v>1</v>
      </c>
      <c r="AF326">
        <v>1</v>
      </c>
      <c r="AG326" t="s">
        <v>60</v>
      </c>
      <c r="AI326" t="s">
        <v>3074</v>
      </c>
      <c r="AL326" t="s">
        <v>3075</v>
      </c>
      <c r="AN326" t="s">
        <v>11</v>
      </c>
      <c r="AO326" t="s">
        <v>92</v>
      </c>
      <c r="AP326" t="s">
        <v>481</v>
      </c>
      <c r="AQ326" t="s">
        <v>61</v>
      </c>
      <c r="AS326" t="s">
        <v>482</v>
      </c>
      <c r="AT326" t="s">
        <v>483</v>
      </c>
      <c r="AU326" t="s">
        <v>483</v>
      </c>
      <c r="AV326">
        <v>1</v>
      </c>
      <c r="AW326" t="s">
        <v>2499</v>
      </c>
      <c r="BE326" t="s">
        <v>60</v>
      </c>
      <c r="BH326" t="s">
        <v>60</v>
      </c>
      <c r="BN326" t="s">
        <v>60</v>
      </c>
      <c r="BQ326" t="s">
        <v>61</v>
      </c>
      <c r="BR326">
        <v>44227</v>
      </c>
      <c r="BS326">
        <v>0.51232876712328768</v>
      </c>
      <c r="BT326">
        <v>44227</v>
      </c>
      <c r="BU326" t="s">
        <v>11</v>
      </c>
      <c r="BV326">
        <v>344458.35</v>
      </c>
      <c r="BW326">
        <v>19811.080000000002</v>
      </c>
      <c r="BX326">
        <v>5.7513716825270754E-2</v>
      </c>
      <c r="BY326" t="s">
        <v>4095</v>
      </c>
      <c r="BZ326" t="b">
        <v>1</v>
      </c>
      <c r="CA326" t="b">
        <v>1</v>
      </c>
      <c r="CB326" t="b">
        <v>0</v>
      </c>
      <c r="CC326" t="b">
        <v>0</v>
      </c>
      <c r="CD326" t="b">
        <v>0</v>
      </c>
      <c r="CE326" t="b">
        <v>0</v>
      </c>
      <c r="CF326" t="b">
        <v>0</v>
      </c>
      <c r="CG326" t="b">
        <v>0</v>
      </c>
      <c r="CH326" t="b">
        <v>0</v>
      </c>
      <c r="CI326" t="b">
        <v>0</v>
      </c>
      <c r="CJ326" t="b">
        <v>1</v>
      </c>
      <c r="CK326" t="b">
        <v>0</v>
      </c>
      <c r="CL326" t="b">
        <v>0</v>
      </c>
      <c r="CM326" t="b">
        <v>0</v>
      </c>
      <c r="CN326" t="b">
        <v>0</v>
      </c>
      <c r="CO326" t="b">
        <v>0</v>
      </c>
      <c r="CP326" t="b">
        <v>0</v>
      </c>
      <c r="CQ326" t="b">
        <v>0</v>
      </c>
      <c r="CR326" t="b">
        <v>0</v>
      </c>
    </row>
    <row r="327" spans="1:96" x14ac:dyDescent="0.25">
      <c r="A327">
        <v>498</v>
      </c>
      <c r="B327" t="s">
        <v>459</v>
      </c>
      <c r="C327" t="s">
        <v>461</v>
      </c>
      <c r="D327" t="s">
        <v>462</v>
      </c>
      <c r="E327" t="s">
        <v>72</v>
      </c>
      <c r="F327" t="s">
        <v>460</v>
      </c>
      <c r="G327">
        <v>55448</v>
      </c>
      <c r="H327">
        <v>2</v>
      </c>
      <c r="I327" t="s">
        <v>122</v>
      </c>
      <c r="J327" t="s">
        <v>313</v>
      </c>
      <c r="K327">
        <v>14</v>
      </c>
      <c r="L327">
        <v>1875</v>
      </c>
      <c r="M327" t="s">
        <v>165</v>
      </c>
      <c r="N327" t="s">
        <v>2296</v>
      </c>
      <c r="O327">
        <v>2</v>
      </c>
      <c r="P327">
        <v>3</v>
      </c>
      <c r="Q327">
        <v>0.91666666666666652</v>
      </c>
      <c r="V327">
        <v>968867</v>
      </c>
      <c r="W327" t="s">
        <v>61</v>
      </c>
      <c r="X327" t="s">
        <v>61</v>
      </c>
      <c r="Y327">
        <v>7</v>
      </c>
      <c r="Z327" t="s">
        <v>61</v>
      </c>
      <c r="AA327" t="e">
        <v>#VALUE!</v>
      </c>
      <c r="AC327" t="s">
        <v>61</v>
      </c>
      <c r="AD327" t="s">
        <v>3846</v>
      </c>
      <c r="AF327" t="s">
        <v>61</v>
      </c>
      <c r="AG327" t="s">
        <v>60</v>
      </c>
      <c r="AI327" t="s">
        <v>2289</v>
      </c>
      <c r="AL327" t="s">
        <v>2303</v>
      </c>
      <c r="AN327" t="s">
        <v>11</v>
      </c>
      <c r="AO327" t="s">
        <v>92</v>
      </c>
      <c r="AP327" t="s">
        <v>61</v>
      </c>
      <c r="AQ327" t="s">
        <v>61</v>
      </c>
      <c r="AR327" t="s">
        <v>61</v>
      </c>
      <c r="AV327">
        <v>0</v>
      </c>
      <c r="BE327" t="s">
        <v>60</v>
      </c>
      <c r="BH327" t="s">
        <v>60</v>
      </c>
      <c r="BN327" t="s">
        <v>60</v>
      </c>
      <c r="BQ327" t="s">
        <v>61</v>
      </c>
      <c r="BR327">
        <v>44227</v>
      </c>
      <c r="BS327">
        <v>0.51232876712328768</v>
      </c>
      <c r="BT327">
        <v>44227</v>
      </c>
      <c r="BU327" t="s">
        <v>11</v>
      </c>
      <c r="BV327">
        <v>434152.55</v>
      </c>
      <c r="BW327">
        <v>27190.28</v>
      </c>
      <c r="BX327">
        <v>6.2628401007894574E-2</v>
      </c>
      <c r="BY327" t="s">
        <v>2332</v>
      </c>
      <c r="BZ327" t="b">
        <v>0</v>
      </c>
      <c r="CA327" t="b">
        <v>1</v>
      </c>
      <c r="CB327" t="b">
        <v>0</v>
      </c>
      <c r="CC327" t="b">
        <v>1</v>
      </c>
      <c r="CD327" t="b">
        <v>0</v>
      </c>
      <c r="CE327" t="b">
        <v>0</v>
      </c>
      <c r="CF327" t="b">
        <v>1</v>
      </c>
      <c r="CG327" t="b">
        <v>0</v>
      </c>
      <c r="CH327" t="b">
        <v>0</v>
      </c>
      <c r="CI327" t="b">
        <v>0</v>
      </c>
      <c r="CJ327" t="b">
        <v>0</v>
      </c>
      <c r="CK327" t="b">
        <v>0</v>
      </c>
      <c r="CL327" t="b">
        <v>0</v>
      </c>
      <c r="CM327" t="b">
        <v>0</v>
      </c>
      <c r="CN327" t="b">
        <v>0</v>
      </c>
      <c r="CO327" t="b">
        <v>1</v>
      </c>
      <c r="CP327" t="b">
        <v>0</v>
      </c>
      <c r="CQ327" t="b">
        <v>0</v>
      </c>
      <c r="CR327" t="b">
        <v>0</v>
      </c>
    </row>
    <row r="328" spans="1:96" x14ac:dyDescent="0.25">
      <c r="A328">
        <v>495</v>
      </c>
      <c r="B328" t="s">
        <v>487</v>
      </c>
      <c r="C328" t="s">
        <v>489</v>
      </c>
      <c r="D328" t="s">
        <v>409</v>
      </c>
      <c r="E328" t="s">
        <v>72</v>
      </c>
      <c r="F328" t="s">
        <v>488</v>
      </c>
      <c r="G328">
        <v>27410</v>
      </c>
      <c r="H328" t="s">
        <v>2197</v>
      </c>
      <c r="I328" t="s">
        <v>61</v>
      </c>
      <c r="J328" t="s">
        <v>2197</v>
      </c>
      <c r="K328" t="s">
        <v>2197</v>
      </c>
      <c r="L328">
        <v>1620</v>
      </c>
      <c r="M328" t="s">
        <v>231</v>
      </c>
      <c r="N328" t="s">
        <v>61</v>
      </c>
      <c r="O328">
        <v>2</v>
      </c>
      <c r="P328">
        <v>3</v>
      </c>
      <c r="Q328">
        <v>0.91666666666666652</v>
      </c>
      <c r="V328">
        <v>1137636</v>
      </c>
      <c r="W328">
        <v>1115172</v>
      </c>
      <c r="X328">
        <v>166</v>
      </c>
      <c r="Y328" t="s">
        <v>61</v>
      </c>
      <c r="Z328">
        <v>49093</v>
      </c>
      <c r="AA328" t="e">
        <v>#VALUE!</v>
      </c>
      <c r="AB328">
        <v>8</v>
      </c>
      <c r="AC328" t="s">
        <v>61</v>
      </c>
      <c r="AD328" t="s">
        <v>61</v>
      </c>
      <c r="AF328" t="s">
        <v>61</v>
      </c>
      <c r="AG328" t="s">
        <v>60</v>
      </c>
      <c r="AI328" t="s">
        <v>2289</v>
      </c>
      <c r="AL328" t="s">
        <v>2303</v>
      </c>
      <c r="AN328" t="s">
        <v>11</v>
      </c>
      <c r="AO328" t="s">
        <v>92</v>
      </c>
      <c r="AP328" t="s">
        <v>61</v>
      </c>
      <c r="AQ328" t="s">
        <v>61</v>
      </c>
      <c r="AR328" t="s">
        <v>61</v>
      </c>
      <c r="AV328">
        <v>8</v>
      </c>
      <c r="BE328" t="s">
        <v>60</v>
      </c>
      <c r="BH328" t="s">
        <v>60</v>
      </c>
      <c r="BN328" t="s">
        <v>60</v>
      </c>
      <c r="BQ328" t="s">
        <v>61</v>
      </c>
      <c r="BR328">
        <v>43861</v>
      </c>
      <c r="BS328">
        <v>-0.49041095890410957</v>
      </c>
      <c r="BT328">
        <v>43861</v>
      </c>
      <c r="BU328" t="s">
        <v>11</v>
      </c>
      <c r="BV328" t="s">
        <v>60</v>
      </c>
      <c r="BW328" t="s">
        <v>60</v>
      </c>
      <c r="BX328" t="e">
        <v>#VALUE!</v>
      </c>
      <c r="BY328" t="s">
        <v>2197</v>
      </c>
      <c r="BZ328" t="b">
        <v>0</v>
      </c>
      <c r="CA328" t="b">
        <v>0</v>
      </c>
      <c r="CB328" t="b">
        <v>0</v>
      </c>
      <c r="CC328" t="b">
        <v>0</v>
      </c>
      <c r="CD328" t="b">
        <v>0</v>
      </c>
      <c r="CE328" t="b">
        <v>0</v>
      </c>
      <c r="CF328" t="b">
        <v>0</v>
      </c>
      <c r="CG328" t="b">
        <v>0</v>
      </c>
      <c r="CH328" t="b">
        <v>0</v>
      </c>
      <c r="CI328" t="b">
        <v>0</v>
      </c>
      <c r="CJ328" t="b">
        <v>0</v>
      </c>
      <c r="CK328" t="b">
        <v>0</v>
      </c>
      <c r="CL328" t="b">
        <v>0</v>
      </c>
      <c r="CM328" t="b">
        <v>0</v>
      </c>
      <c r="CN328" t="b">
        <v>0</v>
      </c>
      <c r="CO328" t="b">
        <v>0</v>
      </c>
      <c r="CP328" t="b">
        <v>0</v>
      </c>
      <c r="CQ328" t="b">
        <v>0</v>
      </c>
      <c r="CR328" t="b">
        <v>0</v>
      </c>
    </row>
    <row r="329" spans="1:96" x14ac:dyDescent="0.25">
      <c r="A329">
        <v>502</v>
      </c>
      <c r="B329" t="s">
        <v>1418</v>
      </c>
      <c r="C329" t="s">
        <v>1420</v>
      </c>
      <c r="D329" t="s">
        <v>144</v>
      </c>
      <c r="E329" t="s">
        <v>57</v>
      </c>
      <c r="F329" t="s">
        <v>1419</v>
      </c>
      <c r="G329">
        <v>17870</v>
      </c>
      <c r="H329">
        <v>2</v>
      </c>
      <c r="I329" t="s">
        <v>122</v>
      </c>
      <c r="J329" t="s">
        <v>226</v>
      </c>
      <c r="K329">
        <v>11</v>
      </c>
      <c r="L329">
        <v>1320</v>
      </c>
      <c r="M329" t="s">
        <v>968</v>
      </c>
      <c r="N329" t="s">
        <v>2296</v>
      </c>
      <c r="O329">
        <v>2</v>
      </c>
      <c r="P329">
        <v>1</v>
      </c>
      <c r="Q329">
        <v>0.5</v>
      </c>
      <c r="V329">
        <v>744700</v>
      </c>
      <c r="W329">
        <v>686510</v>
      </c>
      <c r="X329">
        <v>66</v>
      </c>
      <c r="Y329" t="s">
        <v>2355</v>
      </c>
      <c r="Z329">
        <v>270691</v>
      </c>
      <c r="AA329" t="e">
        <v>#VALUE!</v>
      </c>
      <c r="AB329">
        <v>4</v>
      </c>
      <c r="AC329" t="s">
        <v>2356</v>
      </c>
      <c r="AD329" t="s">
        <v>2357</v>
      </c>
      <c r="AE329">
        <v>3</v>
      </c>
      <c r="AF329" t="s">
        <v>2358</v>
      </c>
      <c r="AG329">
        <v>43873</v>
      </c>
      <c r="AI329" t="s">
        <v>2359</v>
      </c>
      <c r="AJ329">
        <v>43935</v>
      </c>
      <c r="AK329" t="s">
        <v>2300</v>
      </c>
      <c r="AL329" t="s">
        <v>3988</v>
      </c>
      <c r="AM329">
        <v>43971</v>
      </c>
      <c r="AN329" t="s">
        <v>10</v>
      </c>
      <c r="AO329" t="s">
        <v>1421</v>
      </c>
      <c r="AP329" t="s">
        <v>1242</v>
      </c>
      <c r="AQ329">
        <v>23.28</v>
      </c>
      <c r="AR329">
        <v>2</v>
      </c>
      <c r="AS329" t="s">
        <v>2360</v>
      </c>
      <c r="AT329" t="s">
        <v>67</v>
      </c>
      <c r="AU329" t="s">
        <v>2361</v>
      </c>
      <c r="AV329">
        <v>1</v>
      </c>
      <c r="AW329" t="s">
        <v>2293</v>
      </c>
      <c r="AX329" t="s">
        <v>2284</v>
      </c>
      <c r="AY329" t="s">
        <v>4</v>
      </c>
      <c r="AZ329" t="s">
        <v>2362</v>
      </c>
      <c r="BC329" t="s">
        <v>11</v>
      </c>
      <c r="BE329" t="s">
        <v>60</v>
      </c>
      <c r="BH329" t="s">
        <v>60</v>
      </c>
      <c r="BK329" t="s">
        <v>10</v>
      </c>
      <c r="BL329">
        <v>180</v>
      </c>
      <c r="BM329" t="s">
        <v>2363</v>
      </c>
      <c r="BN329" t="s">
        <v>60</v>
      </c>
      <c r="BP329">
        <v>30</v>
      </c>
      <c r="BQ329" t="s">
        <v>61</v>
      </c>
      <c r="BR329">
        <v>44592</v>
      </c>
      <c r="BS329">
        <v>1.5123287671232877</v>
      </c>
      <c r="BT329">
        <v>44592</v>
      </c>
      <c r="BU329" t="s">
        <v>11</v>
      </c>
      <c r="BV329">
        <v>354035.1</v>
      </c>
      <c r="BW329">
        <v>-50594.69</v>
      </c>
      <c r="BX329">
        <v>-0.14290868334806353</v>
      </c>
      <c r="BY329" t="s">
        <v>2332</v>
      </c>
      <c r="BZ329" t="b">
        <v>0</v>
      </c>
      <c r="CA329" t="b">
        <v>0</v>
      </c>
      <c r="CB329" t="b">
        <v>0</v>
      </c>
      <c r="CC329" t="b">
        <v>1</v>
      </c>
      <c r="CD329" t="b">
        <v>0</v>
      </c>
      <c r="CE329" t="b">
        <v>0</v>
      </c>
      <c r="CF329" t="b">
        <v>0</v>
      </c>
      <c r="CG329" t="b">
        <v>0</v>
      </c>
      <c r="CH329" t="b">
        <v>0</v>
      </c>
      <c r="CI329" t="b">
        <v>0</v>
      </c>
      <c r="CJ329" t="b">
        <v>0</v>
      </c>
      <c r="CK329" t="b">
        <v>0</v>
      </c>
      <c r="CL329" t="b">
        <v>0</v>
      </c>
      <c r="CM329" t="b">
        <v>1</v>
      </c>
      <c r="CN329" t="b">
        <v>0</v>
      </c>
      <c r="CO329" t="b">
        <v>0</v>
      </c>
      <c r="CP329" t="b">
        <v>0</v>
      </c>
      <c r="CQ329" t="b">
        <v>0</v>
      </c>
      <c r="CR329" t="b">
        <v>0</v>
      </c>
    </row>
    <row r="330" spans="1:96" x14ac:dyDescent="0.25">
      <c r="A330">
        <v>505</v>
      </c>
      <c r="B330" t="s">
        <v>499</v>
      </c>
      <c r="C330" t="s">
        <v>501</v>
      </c>
      <c r="D330" t="s">
        <v>163</v>
      </c>
      <c r="E330" t="s">
        <v>57</v>
      </c>
      <c r="F330" t="s">
        <v>500</v>
      </c>
      <c r="G330">
        <v>7470</v>
      </c>
      <c r="H330">
        <v>1</v>
      </c>
      <c r="I330" t="s">
        <v>4027</v>
      </c>
      <c r="J330" t="s">
        <v>279</v>
      </c>
      <c r="K330">
        <v>15</v>
      </c>
      <c r="L330">
        <v>1309</v>
      </c>
      <c r="M330" t="s">
        <v>124</v>
      </c>
      <c r="N330" t="s">
        <v>2311</v>
      </c>
      <c r="O330">
        <v>3</v>
      </c>
      <c r="P330">
        <v>3</v>
      </c>
      <c r="Q330">
        <v>1</v>
      </c>
      <c r="V330">
        <v>1518006</v>
      </c>
      <c r="W330">
        <v>1130330</v>
      </c>
      <c r="X330">
        <v>86</v>
      </c>
      <c r="Y330">
        <v>4</v>
      </c>
      <c r="Z330">
        <v>36871</v>
      </c>
      <c r="AA330">
        <v>0.95348837209302328</v>
      </c>
      <c r="AB330">
        <v>4</v>
      </c>
      <c r="AC330" t="s">
        <v>2745</v>
      </c>
      <c r="AD330" t="s">
        <v>61</v>
      </c>
      <c r="AE330">
        <v>1</v>
      </c>
      <c r="AF330" t="s">
        <v>2567</v>
      </c>
      <c r="AG330">
        <v>43880</v>
      </c>
      <c r="AI330" t="s">
        <v>2746</v>
      </c>
      <c r="AL330" t="s">
        <v>2664</v>
      </c>
      <c r="AN330" t="s">
        <v>10</v>
      </c>
      <c r="AO330" t="s">
        <v>502</v>
      </c>
      <c r="AP330" t="s">
        <v>503</v>
      </c>
      <c r="AQ330">
        <v>1.26</v>
      </c>
      <c r="AR330">
        <v>3</v>
      </c>
      <c r="AS330" t="s">
        <v>2747</v>
      </c>
      <c r="AT330" t="s">
        <v>2748</v>
      </c>
      <c r="AU330" t="s">
        <v>2749</v>
      </c>
      <c r="AV330">
        <v>3</v>
      </c>
      <c r="AZ330" t="s">
        <v>2362</v>
      </c>
      <c r="BC330" t="s">
        <v>10</v>
      </c>
      <c r="BD330">
        <v>180</v>
      </c>
      <c r="BE330" t="s">
        <v>60</v>
      </c>
      <c r="BH330" t="s">
        <v>60</v>
      </c>
      <c r="BJ330" t="s">
        <v>2397</v>
      </c>
      <c r="BK330" t="s">
        <v>10</v>
      </c>
      <c r="BM330">
        <v>60</v>
      </c>
      <c r="BN330" t="s">
        <v>60</v>
      </c>
      <c r="BQ330" t="s">
        <v>61</v>
      </c>
      <c r="BR330">
        <v>44957</v>
      </c>
      <c r="BS330">
        <v>2.5123287671232877</v>
      </c>
      <c r="BT330">
        <v>44957</v>
      </c>
      <c r="BU330" t="s">
        <v>11</v>
      </c>
      <c r="BV330">
        <v>722814.01</v>
      </c>
      <c r="BW330">
        <v>70914.48</v>
      </c>
      <c r="BX330">
        <v>9.8108889726694695E-2</v>
      </c>
      <c r="BY330" t="s">
        <v>2332</v>
      </c>
      <c r="BZ330" t="b">
        <v>1</v>
      </c>
      <c r="CA330" t="b">
        <v>0</v>
      </c>
      <c r="CB330" t="b">
        <v>1</v>
      </c>
      <c r="CC330" t="b">
        <v>0</v>
      </c>
      <c r="CD330" t="b">
        <v>0</v>
      </c>
      <c r="CE330" t="b">
        <v>0</v>
      </c>
      <c r="CF330" t="b">
        <v>0</v>
      </c>
      <c r="CG330" t="b">
        <v>0</v>
      </c>
      <c r="CH330" t="b">
        <v>0</v>
      </c>
      <c r="CI330" t="b">
        <v>0</v>
      </c>
      <c r="CJ330" t="b">
        <v>0</v>
      </c>
      <c r="CK330" t="b">
        <v>0</v>
      </c>
      <c r="CL330" t="b">
        <v>0</v>
      </c>
      <c r="CM330" t="b">
        <v>0</v>
      </c>
      <c r="CN330" t="b">
        <v>0</v>
      </c>
      <c r="CO330" t="b">
        <v>0</v>
      </c>
      <c r="CP330" t="b">
        <v>0</v>
      </c>
      <c r="CQ330" t="b">
        <v>0</v>
      </c>
      <c r="CR330" t="b">
        <v>0</v>
      </c>
    </row>
    <row r="331" spans="1:96" x14ac:dyDescent="0.25">
      <c r="A331">
        <v>506</v>
      </c>
      <c r="B331" t="s">
        <v>1422</v>
      </c>
      <c r="C331" t="s">
        <v>705</v>
      </c>
      <c r="D331" t="s">
        <v>144</v>
      </c>
      <c r="E331" t="s">
        <v>113</v>
      </c>
      <c r="F331" t="s">
        <v>1423</v>
      </c>
      <c r="G331">
        <v>17602</v>
      </c>
      <c r="H331">
        <v>2</v>
      </c>
      <c r="I331" t="s">
        <v>122</v>
      </c>
      <c r="J331" t="s">
        <v>97</v>
      </c>
      <c r="K331">
        <v>13</v>
      </c>
      <c r="L331">
        <v>1530</v>
      </c>
      <c r="M331" t="s">
        <v>188</v>
      </c>
      <c r="N331" t="s">
        <v>2311</v>
      </c>
      <c r="O331">
        <v>2</v>
      </c>
      <c r="P331">
        <v>2</v>
      </c>
      <c r="Q331">
        <v>0.75</v>
      </c>
      <c r="V331" t="s">
        <v>61</v>
      </c>
      <c r="W331">
        <v>383219</v>
      </c>
      <c r="X331">
        <v>71</v>
      </c>
      <c r="Y331">
        <v>0</v>
      </c>
      <c r="Z331">
        <v>39150</v>
      </c>
      <c r="AA331">
        <v>1</v>
      </c>
      <c r="AB331">
        <v>0</v>
      </c>
      <c r="AC331" t="s">
        <v>2959</v>
      </c>
      <c r="AD331" t="s">
        <v>61</v>
      </c>
      <c r="AE331">
        <v>0</v>
      </c>
      <c r="AG331">
        <v>43894</v>
      </c>
      <c r="AH331">
        <v>44013</v>
      </c>
      <c r="AI331" t="s">
        <v>3778</v>
      </c>
      <c r="AL331" t="s">
        <v>2303</v>
      </c>
      <c r="AN331" t="s">
        <v>10</v>
      </c>
      <c r="AO331" t="s">
        <v>318</v>
      </c>
      <c r="AP331" t="s">
        <v>319</v>
      </c>
      <c r="AQ331">
        <v>0</v>
      </c>
      <c r="AV331">
        <v>0</v>
      </c>
      <c r="BE331" t="s">
        <v>60</v>
      </c>
      <c r="BH331" t="s">
        <v>60</v>
      </c>
      <c r="BN331" t="s">
        <v>60</v>
      </c>
      <c r="BQ331" t="s">
        <v>61</v>
      </c>
      <c r="BR331">
        <v>44592</v>
      </c>
      <c r="BS331">
        <v>1.5123287671232877</v>
      </c>
      <c r="BT331">
        <v>44592</v>
      </c>
      <c r="BU331" t="s">
        <v>11</v>
      </c>
      <c r="BV331">
        <v>805549.72</v>
      </c>
      <c r="BW331">
        <v>151743.81</v>
      </c>
      <c r="BX331">
        <v>0.18837299080682443</v>
      </c>
      <c r="BY331" t="s">
        <v>2286</v>
      </c>
      <c r="BZ331" t="b">
        <v>0</v>
      </c>
      <c r="CA331" t="b">
        <v>0</v>
      </c>
      <c r="CB331" t="b">
        <v>0</v>
      </c>
      <c r="CC331" t="b">
        <v>0</v>
      </c>
      <c r="CD331" t="b">
        <v>0</v>
      </c>
      <c r="CE331" t="b">
        <v>0</v>
      </c>
      <c r="CF331" t="b">
        <v>0</v>
      </c>
      <c r="CG331" t="b">
        <v>0</v>
      </c>
      <c r="CH331" t="b">
        <v>0</v>
      </c>
      <c r="CI331" t="b">
        <v>0</v>
      </c>
      <c r="CJ331" t="b">
        <v>0</v>
      </c>
      <c r="CK331" t="b">
        <v>0</v>
      </c>
      <c r="CL331" t="b">
        <v>0</v>
      </c>
      <c r="CM331" t="b">
        <v>0</v>
      </c>
      <c r="CN331" t="b">
        <v>0</v>
      </c>
      <c r="CO331" t="b">
        <v>0</v>
      </c>
      <c r="CP331" t="b">
        <v>0</v>
      </c>
      <c r="CQ331" t="b">
        <v>0</v>
      </c>
      <c r="CR331" t="b">
        <v>0</v>
      </c>
    </row>
    <row r="332" spans="1:96" x14ac:dyDescent="0.25">
      <c r="A332">
        <v>519</v>
      </c>
      <c r="B332" t="s">
        <v>490</v>
      </c>
      <c r="C332" t="s">
        <v>492</v>
      </c>
      <c r="D332" t="s">
        <v>83</v>
      </c>
      <c r="E332" t="s">
        <v>72</v>
      </c>
      <c r="F332" t="s">
        <v>491</v>
      </c>
      <c r="G332">
        <v>2026</v>
      </c>
      <c r="H332" t="s">
        <v>2197</v>
      </c>
      <c r="I332" t="s">
        <v>61</v>
      </c>
      <c r="J332" t="s">
        <v>2197</v>
      </c>
      <c r="K332" t="s">
        <v>2197</v>
      </c>
      <c r="L332">
        <v>1471</v>
      </c>
      <c r="M332" t="s">
        <v>107</v>
      </c>
      <c r="N332" t="s">
        <v>61</v>
      </c>
      <c r="O332">
        <v>3</v>
      </c>
      <c r="P332">
        <v>3</v>
      </c>
      <c r="Q332">
        <v>1</v>
      </c>
      <c r="V332">
        <v>781000</v>
      </c>
      <c r="W332" t="s">
        <v>61</v>
      </c>
      <c r="X332">
        <v>66</v>
      </c>
      <c r="Y332">
        <v>2</v>
      </c>
      <c r="Z332" t="s">
        <v>61</v>
      </c>
      <c r="AA332">
        <v>0.96969696969696972</v>
      </c>
      <c r="AB332">
        <v>4</v>
      </c>
      <c r="AC332" t="s">
        <v>3604</v>
      </c>
      <c r="AD332" t="s">
        <v>61</v>
      </c>
      <c r="AE332">
        <v>0</v>
      </c>
      <c r="AG332" t="s">
        <v>2213</v>
      </c>
      <c r="AI332" t="s">
        <v>3605</v>
      </c>
      <c r="AL332" t="s">
        <v>2303</v>
      </c>
      <c r="AN332" t="s">
        <v>10</v>
      </c>
      <c r="AO332" t="s">
        <v>493</v>
      </c>
      <c r="AP332" t="s">
        <v>109</v>
      </c>
      <c r="AQ332" t="s">
        <v>61</v>
      </c>
      <c r="AV332">
        <v>4</v>
      </c>
      <c r="AW332" t="s">
        <v>2514</v>
      </c>
      <c r="AX332" t="s">
        <v>2343</v>
      </c>
      <c r="BE332" t="s">
        <v>60</v>
      </c>
      <c r="BH332" t="s">
        <v>60</v>
      </c>
      <c r="BN332" t="s">
        <v>60</v>
      </c>
      <c r="BQ332" t="s">
        <v>61</v>
      </c>
      <c r="BR332">
        <v>43845</v>
      </c>
      <c r="BS332">
        <v>-0.53424657534246578</v>
      </c>
      <c r="BT332">
        <v>43845</v>
      </c>
      <c r="BU332" t="s">
        <v>11</v>
      </c>
      <c r="BV332" t="s">
        <v>60</v>
      </c>
      <c r="BW332" t="s">
        <v>60</v>
      </c>
      <c r="BX332" t="e">
        <v>#VALUE!</v>
      </c>
      <c r="BY332" t="s">
        <v>2197</v>
      </c>
      <c r="BZ332" t="b">
        <v>0</v>
      </c>
      <c r="CA332" t="b">
        <v>0</v>
      </c>
      <c r="CB332" t="b">
        <v>0</v>
      </c>
      <c r="CC332" t="b">
        <v>0</v>
      </c>
      <c r="CD332" t="b">
        <v>0</v>
      </c>
      <c r="CE332" t="b">
        <v>0</v>
      </c>
      <c r="CF332" t="b">
        <v>0</v>
      </c>
      <c r="CG332" t="b">
        <v>0</v>
      </c>
      <c r="CH332" t="b">
        <v>0</v>
      </c>
      <c r="CI332" t="b">
        <v>0</v>
      </c>
      <c r="CJ332" t="b">
        <v>0</v>
      </c>
      <c r="CK332" t="b">
        <v>0</v>
      </c>
      <c r="CL332" t="b">
        <v>0</v>
      </c>
      <c r="CM332" t="b">
        <v>0</v>
      </c>
      <c r="CN332" t="b">
        <v>0</v>
      </c>
      <c r="CO332" t="b">
        <v>0</v>
      </c>
      <c r="CP332" t="b">
        <v>0</v>
      </c>
      <c r="CQ332" t="b">
        <v>0</v>
      </c>
      <c r="CR332" t="b">
        <v>0</v>
      </c>
    </row>
    <row r="333" spans="1:96" x14ac:dyDescent="0.25">
      <c r="A333">
        <v>508</v>
      </c>
      <c r="B333" t="s">
        <v>504</v>
      </c>
      <c r="C333" t="s">
        <v>506</v>
      </c>
      <c r="D333" t="s">
        <v>56</v>
      </c>
      <c r="E333" t="s">
        <v>57</v>
      </c>
      <c r="F333" t="s">
        <v>505</v>
      </c>
      <c r="G333">
        <v>11758</v>
      </c>
      <c r="H333">
        <v>1</v>
      </c>
      <c r="I333" t="s">
        <v>4027</v>
      </c>
      <c r="J333" t="s">
        <v>58</v>
      </c>
      <c r="K333">
        <v>8</v>
      </c>
      <c r="L333">
        <v>1043</v>
      </c>
      <c r="M333" t="s">
        <v>172</v>
      </c>
      <c r="N333" t="s">
        <v>2296</v>
      </c>
      <c r="O333">
        <v>2</v>
      </c>
      <c r="P333">
        <v>1</v>
      </c>
      <c r="Q333">
        <v>0.5</v>
      </c>
      <c r="V333">
        <v>1138705</v>
      </c>
      <c r="W333">
        <v>1142833</v>
      </c>
      <c r="X333">
        <v>81</v>
      </c>
      <c r="Y333">
        <v>15</v>
      </c>
      <c r="Z333">
        <v>447899</v>
      </c>
      <c r="AA333">
        <v>0.81481481481481477</v>
      </c>
      <c r="AB333">
        <v>4</v>
      </c>
      <c r="AC333" t="s">
        <v>2967</v>
      </c>
      <c r="AD333" t="s">
        <v>2968</v>
      </c>
      <c r="AE333">
        <v>1</v>
      </c>
      <c r="AF333" t="s">
        <v>2954</v>
      </c>
      <c r="AG333">
        <v>43885</v>
      </c>
      <c r="AI333" t="s">
        <v>2289</v>
      </c>
      <c r="AL333" t="s">
        <v>2969</v>
      </c>
      <c r="AN333" t="s">
        <v>10</v>
      </c>
      <c r="AO333" t="s">
        <v>3989</v>
      </c>
      <c r="AP333">
        <v>5</v>
      </c>
      <c r="AQ333" t="s">
        <v>3990</v>
      </c>
      <c r="AR333">
        <v>3</v>
      </c>
      <c r="AS333" t="s">
        <v>507</v>
      </c>
      <c r="AT333" t="s">
        <v>508</v>
      </c>
      <c r="AU333" t="s">
        <v>509</v>
      </c>
      <c r="AV333">
        <v>3</v>
      </c>
      <c r="AZ333" t="s">
        <v>2294</v>
      </c>
      <c r="BC333" t="s">
        <v>10</v>
      </c>
      <c r="BD333">
        <v>180</v>
      </c>
      <c r="BE333" t="s">
        <v>60</v>
      </c>
      <c r="BH333" t="s">
        <v>60</v>
      </c>
      <c r="BK333" t="s">
        <v>10</v>
      </c>
      <c r="BL333">
        <v>270</v>
      </c>
      <c r="BN333" t="s">
        <v>60</v>
      </c>
      <c r="BP333">
        <v>90</v>
      </c>
      <c r="BQ333" t="s">
        <v>61</v>
      </c>
      <c r="BR333">
        <v>44227</v>
      </c>
      <c r="BS333">
        <v>0.51232876712328768</v>
      </c>
      <c r="BT333">
        <v>44227</v>
      </c>
      <c r="BU333" t="s">
        <v>11</v>
      </c>
      <c r="BV333">
        <v>343512.16</v>
      </c>
      <c r="BW333">
        <v>11909.04</v>
      </c>
      <c r="BX333">
        <v>3.466846704931785E-2</v>
      </c>
      <c r="BY333" t="s">
        <v>2332</v>
      </c>
      <c r="BZ333" t="b">
        <v>1</v>
      </c>
      <c r="CA333" t="b">
        <v>1</v>
      </c>
      <c r="CB333" t="b">
        <v>0</v>
      </c>
      <c r="CC333" t="b">
        <v>1</v>
      </c>
      <c r="CD333" t="b">
        <v>0</v>
      </c>
      <c r="CE333" t="b">
        <v>0</v>
      </c>
      <c r="CF333" t="b">
        <v>0</v>
      </c>
      <c r="CG333" t="b">
        <v>0</v>
      </c>
      <c r="CH333" t="b">
        <v>0</v>
      </c>
      <c r="CI333" t="b">
        <v>0</v>
      </c>
      <c r="CJ333" t="b">
        <v>0</v>
      </c>
      <c r="CK333" t="b">
        <v>0</v>
      </c>
      <c r="CL333" t="b">
        <v>0</v>
      </c>
      <c r="CM333" t="b">
        <v>0</v>
      </c>
      <c r="CN333" t="b">
        <v>0</v>
      </c>
      <c r="CO333" t="b">
        <v>0</v>
      </c>
      <c r="CP333" t="b">
        <v>0</v>
      </c>
      <c r="CQ333" t="b">
        <v>0</v>
      </c>
      <c r="CR333" t="b">
        <v>0</v>
      </c>
    </row>
    <row r="334" spans="1:96" x14ac:dyDescent="0.25">
      <c r="A334">
        <v>347</v>
      </c>
      <c r="B334" t="s">
        <v>1983</v>
      </c>
      <c r="C334" t="s">
        <v>1985</v>
      </c>
      <c r="D334" t="s">
        <v>1986</v>
      </c>
      <c r="E334" t="s">
        <v>57</v>
      </c>
      <c r="F334" t="s">
        <v>1984</v>
      </c>
      <c r="G334">
        <v>58504</v>
      </c>
      <c r="H334">
        <v>2</v>
      </c>
      <c r="I334" t="s">
        <v>122</v>
      </c>
      <c r="J334" t="s">
        <v>313</v>
      </c>
      <c r="K334">
        <v>14</v>
      </c>
      <c r="L334">
        <v>1989</v>
      </c>
      <c r="M334" t="s">
        <v>231</v>
      </c>
      <c r="N334" t="s">
        <v>2815</v>
      </c>
      <c r="O334">
        <v>2</v>
      </c>
      <c r="P334">
        <v>2</v>
      </c>
      <c r="Q334">
        <v>0.75</v>
      </c>
      <c r="V334">
        <v>849808</v>
      </c>
      <c r="W334">
        <v>770391</v>
      </c>
      <c r="X334">
        <v>78</v>
      </c>
      <c r="Y334">
        <v>11</v>
      </c>
      <c r="Z334">
        <v>125599</v>
      </c>
      <c r="AA334">
        <v>0.85897435897435892</v>
      </c>
      <c r="AB334">
        <v>5</v>
      </c>
      <c r="AC334" t="s">
        <v>2816</v>
      </c>
      <c r="AD334" t="s">
        <v>2817</v>
      </c>
      <c r="AE334">
        <v>1</v>
      </c>
      <c r="AF334" t="s">
        <v>2818</v>
      </c>
      <c r="AG334">
        <v>43880</v>
      </c>
      <c r="AI334" t="s">
        <v>2819</v>
      </c>
      <c r="AJ334">
        <v>43957</v>
      </c>
      <c r="AK334" t="s">
        <v>2300</v>
      </c>
      <c r="AL334" t="s">
        <v>4096</v>
      </c>
      <c r="AM334">
        <v>43957</v>
      </c>
      <c r="AN334" t="s">
        <v>10</v>
      </c>
      <c r="AO334" t="s">
        <v>1987</v>
      </c>
      <c r="AP334" t="s">
        <v>654</v>
      </c>
      <c r="AQ334" t="s">
        <v>1988</v>
      </c>
      <c r="AR334">
        <v>3</v>
      </c>
      <c r="AS334" t="s">
        <v>1989</v>
      </c>
      <c r="AT334" t="s">
        <v>1990</v>
      </c>
      <c r="AU334" t="s">
        <v>1991</v>
      </c>
      <c r="AV334">
        <v>4</v>
      </c>
      <c r="AW334" t="s">
        <v>2293</v>
      </c>
      <c r="AX334" t="s">
        <v>2284</v>
      </c>
      <c r="AZ334" t="s">
        <v>2362</v>
      </c>
      <c r="BC334" t="s">
        <v>10</v>
      </c>
      <c r="BD334">
        <v>0</v>
      </c>
      <c r="BE334" t="s">
        <v>60</v>
      </c>
      <c r="BH334" t="s">
        <v>60</v>
      </c>
      <c r="BJ334" t="s">
        <v>2474</v>
      </c>
      <c r="BK334" t="s">
        <v>10</v>
      </c>
      <c r="BL334">
        <v>720</v>
      </c>
      <c r="BM334">
        <v>60</v>
      </c>
      <c r="BN334" t="s">
        <v>60</v>
      </c>
      <c r="BP334">
        <v>60</v>
      </c>
      <c r="BQ334" t="s">
        <v>61</v>
      </c>
      <c r="BR334">
        <v>45688</v>
      </c>
      <c r="BS334">
        <v>4.515068493150685</v>
      </c>
      <c r="BT334">
        <v>45688</v>
      </c>
      <c r="BU334" t="s">
        <v>11</v>
      </c>
      <c r="BV334">
        <v>260734.19</v>
      </c>
      <c r="BW334">
        <v>-104239.23</v>
      </c>
      <c r="BX334">
        <v>-0.39979118196965269</v>
      </c>
      <c r="BY334" t="s">
        <v>2332</v>
      </c>
      <c r="BZ334" t="b">
        <v>0</v>
      </c>
      <c r="CA334" t="b">
        <v>1</v>
      </c>
      <c r="CB334" t="b">
        <v>0</v>
      </c>
      <c r="CC334" t="b">
        <v>0</v>
      </c>
      <c r="CD334" t="b">
        <v>0</v>
      </c>
      <c r="CE334" t="b">
        <v>0</v>
      </c>
      <c r="CF334" t="b">
        <v>0</v>
      </c>
      <c r="CG334" t="b">
        <v>0</v>
      </c>
      <c r="CH334" t="b">
        <v>0</v>
      </c>
      <c r="CI334" t="b">
        <v>0</v>
      </c>
      <c r="CJ334" t="b">
        <v>0</v>
      </c>
      <c r="CK334" t="b">
        <v>0</v>
      </c>
      <c r="CL334" t="b">
        <v>0</v>
      </c>
      <c r="CM334" t="b">
        <v>0</v>
      </c>
      <c r="CN334" t="b">
        <v>1</v>
      </c>
      <c r="CO334" t="b">
        <v>0</v>
      </c>
      <c r="CP334" t="b">
        <v>0</v>
      </c>
      <c r="CQ334" t="b">
        <v>0</v>
      </c>
      <c r="CR334" t="b">
        <v>0</v>
      </c>
    </row>
    <row r="335" spans="1:96" x14ac:dyDescent="0.25">
      <c r="A335">
        <v>515</v>
      </c>
      <c r="B335" t="s">
        <v>1490</v>
      </c>
      <c r="C335" t="s">
        <v>1491</v>
      </c>
      <c r="D335" t="s">
        <v>144</v>
      </c>
      <c r="E335" t="s">
        <v>72</v>
      </c>
      <c r="F335" t="s">
        <v>3817</v>
      </c>
      <c r="G335">
        <v>19610</v>
      </c>
      <c r="H335">
        <v>2</v>
      </c>
      <c r="I335" t="s">
        <v>122</v>
      </c>
      <c r="J335" t="s">
        <v>182</v>
      </c>
      <c r="K335">
        <v>3</v>
      </c>
      <c r="L335">
        <v>2067</v>
      </c>
      <c r="M335" t="s">
        <v>1123</v>
      </c>
      <c r="N335" t="s">
        <v>2311</v>
      </c>
      <c r="O335">
        <v>3</v>
      </c>
      <c r="P335">
        <v>2</v>
      </c>
      <c r="Q335">
        <v>0.83333333333333348</v>
      </c>
      <c r="V335" t="s">
        <v>61</v>
      </c>
      <c r="W335" t="s">
        <v>61</v>
      </c>
      <c r="X335" t="s">
        <v>61</v>
      </c>
      <c r="Y335">
        <v>3</v>
      </c>
      <c r="Z335" t="s">
        <v>61</v>
      </c>
      <c r="AA335" t="e">
        <v>#VALUE!</v>
      </c>
      <c r="AC335" t="s">
        <v>61</v>
      </c>
      <c r="AD335" t="s">
        <v>61</v>
      </c>
      <c r="AF335" t="s">
        <v>61</v>
      </c>
      <c r="AG335" t="s">
        <v>60</v>
      </c>
      <c r="AI335" t="s">
        <v>2289</v>
      </c>
      <c r="AL335" t="s">
        <v>2303</v>
      </c>
      <c r="AN335" t="s">
        <v>11</v>
      </c>
      <c r="AO335" t="s">
        <v>92</v>
      </c>
      <c r="AP335" t="s">
        <v>61</v>
      </c>
      <c r="AQ335" t="s">
        <v>61</v>
      </c>
      <c r="AR335" t="s">
        <v>61</v>
      </c>
      <c r="AV335">
        <v>0</v>
      </c>
      <c r="BE335" t="s">
        <v>60</v>
      </c>
      <c r="BH335" t="s">
        <v>60</v>
      </c>
      <c r="BN335" t="s">
        <v>60</v>
      </c>
      <c r="BQ335" t="s">
        <v>61</v>
      </c>
      <c r="BR335">
        <v>44620</v>
      </c>
      <c r="BS335">
        <v>1.5890410958904109</v>
      </c>
      <c r="BT335">
        <v>44620</v>
      </c>
      <c r="BU335" t="s">
        <v>11</v>
      </c>
      <c r="BV335">
        <v>661008.99</v>
      </c>
      <c r="BW335">
        <v>155923.38</v>
      </c>
      <c r="BX335">
        <v>0.23588692795237173</v>
      </c>
      <c r="BY335" t="s">
        <v>2332</v>
      </c>
      <c r="BZ335" t="b">
        <v>0</v>
      </c>
      <c r="CA335" t="b">
        <v>0</v>
      </c>
      <c r="CB335" t="b">
        <v>0</v>
      </c>
      <c r="CC335" t="b">
        <v>0</v>
      </c>
      <c r="CD335" t="b">
        <v>0</v>
      </c>
      <c r="CE335" t="b">
        <v>0</v>
      </c>
      <c r="CF335" t="b">
        <v>0</v>
      </c>
      <c r="CG335" t="b">
        <v>0</v>
      </c>
      <c r="CH335" t="b">
        <v>0</v>
      </c>
      <c r="CI335" t="b">
        <v>0</v>
      </c>
      <c r="CJ335" t="b">
        <v>0</v>
      </c>
      <c r="CK335" t="b">
        <v>0</v>
      </c>
      <c r="CL335" t="b">
        <v>0</v>
      </c>
      <c r="CM335" t="b">
        <v>0</v>
      </c>
      <c r="CN335" t="b">
        <v>0</v>
      </c>
      <c r="CO335" t="b">
        <v>0</v>
      </c>
      <c r="CP335" t="b">
        <v>0</v>
      </c>
      <c r="CQ335" t="b">
        <v>0</v>
      </c>
      <c r="CR335" t="b">
        <v>0</v>
      </c>
    </row>
    <row r="336" spans="1:96" x14ac:dyDescent="0.25">
      <c r="A336">
        <v>516</v>
      </c>
      <c r="B336" t="s">
        <v>1088</v>
      </c>
      <c r="C336" t="s">
        <v>1090</v>
      </c>
      <c r="D336" t="s">
        <v>294</v>
      </c>
      <c r="E336" t="s">
        <v>57</v>
      </c>
      <c r="F336" t="s">
        <v>1089</v>
      </c>
      <c r="G336">
        <v>47715</v>
      </c>
      <c r="H336">
        <v>2</v>
      </c>
      <c r="I336" t="s">
        <v>122</v>
      </c>
      <c r="J336" t="s">
        <v>123</v>
      </c>
      <c r="K336">
        <v>10</v>
      </c>
      <c r="L336">
        <v>1613</v>
      </c>
      <c r="M336" t="s">
        <v>647</v>
      </c>
      <c r="N336" t="s">
        <v>2302</v>
      </c>
      <c r="O336">
        <v>3</v>
      </c>
      <c r="P336">
        <v>3</v>
      </c>
      <c r="Q336">
        <v>1</v>
      </c>
      <c r="V336">
        <v>760278</v>
      </c>
      <c r="W336">
        <v>608320</v>
      </c>
      <c r="X336">
        <v>95</v>
      </c>
      <c r="Y336" t="s">
        <v>61</v>
      </c>
      <c r="Z336">
        <v>19366</v>
      </c>
      <c r="AA336" t="e">
        <v>#VALUE!</v>
      </c>
      <c r="AB336">
        <v>3</v>
      </c>
      <c r="AC336" t="s">
        <v>61</v>
      </c>
      <c r="AD336" t="s">
        <v>3847</v>
      </c>
      <c r="AF336" t="s">
        <v>61</v>
      </c>
      <c r="AG336" t="s">
        <v>60</v>
      </c>
      <c r="AI336" t="s">
        <v>2289</v>
      </c>
      <c r="AL336" t="s">
        <v>2303</v>
      </c>
      <c r="AN336" t="s">
        <v>11</v>
      </c>
      <c r="AO336" t="s">
        <v>92</v>
      </c>
      <c r="AP336" t="s">
        <v>61</v>
      </c>
      <c r="AQ336" t="s">
        <v>61</v>
      </c>
      <c r="AR336" t="s">
        <v>61</v>
      </c>
      <c r="AV336">
        <v>3</v>
      </c>
      <c r="BE336" t="s">
        <v>60</v>
      </c>
      <c r="BH336" t="s">
        <v>60</v>
      </c>
      <c r="BN336" t="s">
        <v>60</v>
      </c>
      <c r="BQ336" t="s">
        <v>61</v>
      </c>
      <c r="BR336">
        <v>44227</v>
      </c>
      <c r="BS336">
        <v>0.51232876712328768</v>
      </c>
      <c r="BT336">
        <v>44227</v>
      </c>
      <c r="BU336" t="s">
        <v>11</v>
      </c>
      <c r="BV336">
        <v>642168.02</v>
      </c>
      <c r="BW336">
        <v>94091.27</v>
      </c>
      <c r="BX336">
        <v>0.14652126401436186</v>
      </c>
      <c r="BY336" t="s">
        <v>2332</v>
      </c>
      <c r="BZ336" t="b">
        <v>1</v>
      </c>
      <c r="CA336" t="b">
        <v>1</v>
      </c>
      <c r="CB336" t="b">
        <v>0</v>
      </c>
      <c r="CC336" t="b">
        <v>1</v>
      </c>
      <c r="CD336" t="b">
        <v>0</v>
      </c>
      <c r="CE336" t="b">
        <v>0</v>
      </c>
      <c r="CF336" t="b">
        <v>0</v>
      </c>
      <c r="CG336" t="b">
        <v>0</v>
      </c>
      <c r="CH336" t="b">
        <v>0</v>
      </c>
      <c r="CI336" t="b">
        <v>0</v>
      </c>
      <c r="CJ336" t="b">
        <v>0</v>
      </c>
      <c r="CK336" t="b">
        <v>0</v>
      </c>
      <c r="CL336" t="b">
        <v>0</v>
      </c>
      <c r="CM336" t="b">
        <v>0</v>
      </c>
      <c r="CN336" t="b">
        <v>0</v>
      </c>
      <c r="CO336" t="b">
        <v>0</v>
      </c>
      <c r="CP336" t="b">
        <v>0</v>
      </c>
      <c r="CQ336" t="b">
        <v>0</v>
      </c>
      <c r="CR336" t="b">
        <v>0</v>
      </c>
    </row>
    <row r="337" spans="1:96" x14ac:dyDescent="0.25">
      <c r="A337">
        <v>517</v>
      </c>
      <c r="B337" t="s">
        <v>1091</v>
      </c>
      <c r="C337" t="s">
        <v>1093</v>
      </c>
      <c r="D337" t="s">
        <v>163</v>
      </c>
      <c r="E337" t="s">
        <v>72</v>
      </c>
      <c r="F337" t="s">
        <v>1092</v>
      </c>
      <c r="G337">
        <v>8081</v>
      </c>
      <c r="H337">
        <v>1</v>
      </c>
      <c r="I337" t="s">
        <v>4027</v>
      </c>
      <c r="J337" t="s">
        <v>58</v>
      </c>
      <c r="K337">
        <v>8</v>
      </c>
      <c r="L337">
        <v>1942</v>
      </c>
      <c r="M337" t="s">
        <v>1094</v>
      </c>
      <c r="N337" t="s">
        <v>2296</v>
      </c>
      <c r="O337">
        <v>2</v>
      </c>
      <c r="P337">
        <v>2</v>
      </c>
      <c r="Q337">
        <v>0.75</v>
      </c>
      <c r="V337">
        <v>176118</v>
      </c>
      <c r="W337" t="s">
        <v>61</v>
      </c>
      <c r="X337">
        <v>23</v>
      </c>
      <c r="Y337">
        <v>10</v>
      </c>
      <c r="Z337" t="s">
        <v>61</v>
      </c>
      <c r="AA337">
        <v>0.56521739130434778</v>
      </c>
      <c r="AB337">
        <v>0</v>
      </c>
      <c r="AC337" t="s">
        <v>92</v>
      </c>
      <c r="AD337" t="s">
        <v>61</v>
      </c>
      <c r="AE337">
        <v>0</v>
      </c>
      <c r="AG337">
        <v>43894</v>
      </c>
      <c r="AI337" t="s">
        <v>3521</v>
      </c>
      <c r="AL337" t="s">
        <v>3522</v>
      </c>
      <c r="AN337" t="s">
        <v>10</v>
      </c>
      <c r="AO337" t="s">
        <v>1095</v>
      </c>
      <c r="AP337" t="s">
        <v>805</v>
      </c>
      <c r="AQ337">
        <v>0</v>
      </c>
      <c r="AR337" t="s">
        <v>2213</v>
      </c>
      <c r="AS337" t="s">
        <v>1096</v>
      </c>
      <c r="AT337" t="s">
        <v>78</v>
      </c>
      <c r="AU337" t="s">
        <v>1097</v>
      </c>
      <c r="AV337">
        <v>0</v>
      </c>
      <c r="AZ337" t="s">
        <v>4</v>
      </c>
      <c r="BC337" t="s">
        <v>11</v>
      </c>
      <c r="BE337" t="s">
        <v>60</v>
      </c>
      <c r="BH337" t="s">
        <v>60</v>
      </c>
      <c r="BK337" t="s">
        <v>10</v>
      </c>
      <c r="BN337" t="s">
        <v>60</v>
      </c>
      <c r="BQ337" t="s">
        <v>61</v>
      </c>
      <c r="BR337">
        <v>44227</v>
      </c>
      <c r="BS337">
        <v>0.51232876712328768</v>
      </c>
      <c r="BT337">
        <v>44227</v>
      </c>
      <c r="BU337" t="s">
        <v>11</v>
      </c>
      <c r="BV337">
        <v>469778.86</v>
      </c>
      <c r="BW337">
        <v>43989.62</v>
      </c>
      <c r="BX337">
        <v>9.3638994313196652E-2</v>
      </c>
      <c r="BY337" t="s">
        <v>2332</v>
      </c>
      <c r="BZ337" t="b">
        <v>0</v>
      </c>
      <c r="CA337" t="b">
        <v>0</v>
      </c>
      <c r="CB337" t="b">
        <v>0</v>
      </c>
      <c r="CC337" t="b">
        <v>0</v>
      </c>
      <c r="CD337" t="b">
        <v>0</v>
      </c>
      <c r="CE337" t="b">
        <v>0</v>
      </c>
      <c r="CF337" t="b">
        <v>0</v>
      </c>
      <c r="CG337" t="b">
        <v>0</v>
      </c>
      <c r="CH337" t="b">
        <v>0</v>
      </c>
      <c r="CI337" t="b">
        <v>0</v>
      </c>
      <c r="CJ337" t="b">
        <v>0</v>
      </c>
      <c r="CK337" t="b">
        <v>0</v>
      </c>
      <c r="CL337" t="b">
        <v>0</v>
      </c>
      <c r="CM337" t="b">
        <v>0</v>
      </c>
      <c r="CN337" t="b">
        <v>0</v>
      </c>
      <c r="CO337" t="b">
        <v>0</v>
      </c>
      <c r="CP337" t="b">
        <v>0</v>
      </c>
      <c r="CQ337" t="b">
        <v>0</v>
      </c>
      <c r="CR337" t="b">
        <v>0</v>
      </c>
    </row>
    <row r="338" spans="1:96" x14ac:dyDescent="0.25">
      <c r="A338">
        <v>520</v>
      </c>
      <c r="B338" t="s">
        <v>167</v>
      </c>
      <c r="C338" t="s">
        <v>169</v>
      </c>
      <c r="D338" t="s">
        <v>170</v>
      </c>
      <c r="E338" t="s">
        <v>57</v>
      </c>
      <c r="F338" t="s">
        <v>168</v>
      </c>
      <c r="G338">
        <v>91355</v>
      </c>
      <c r="H338">
        <v>2</v>
      </c>
      <c r="I338" t="s">
        <v>122</v>
      </c>
      <c r="J338" t="s">
        <v>171</v>
      </c>
      <c r="K338">
        <v>7</v>
      </c>
      <c r="L338">
        <v>1280</v>
      </c>
      <c r="M338" t="s">
        <v>172</v>
      </c>
      <c r="N338" t="s">
        <v>1988</v>
      </c>
      <c r="O338">
        <v>3</v>
      </c>
      <c r="P338">
        <v>2</v>
      </c>
      <c r="Q338">
        <v>0.83333333333333348</v>
      </c>
      <c r="V338">
        <v>1096838</v>
      </c>
      <c r="W338">
        <v>1280553</v>
      </c>
      <c r="X338">
        <v>211</v>
      </c>
      <c r="Y338">
        <v>18</v>
      </c>
      <c r="Z338">
        <v>263527</v>
      </c>
      <c r="AA338">
        <v>0.91469194312796209</v>
      </c>
      <c r="AB338">
        <v>3</v>
      </c>
      <c r="AC338" t="s">
        <v>2407</v>
      </c>
      <c r="AD338" t="s">
        <v>2621</v>
      </c>
      <c r="AE338">
        <v>1</v>
      </c>
      <c r="AF338" t="s">
        <v>2567</v>
      </c>
      <c r="AG338">
        <v>43883</v>
      </c>
      <c r="AI338" t="s">
        <v>2289</v>
      </c>
      <c r="AL338" t="s">
        <v>2303</v>
      </c>
      <c r="AN338" t="s">
        <v>10</v>
      </c>
      <c r="AO338" t="s">
        <v>173</v>
      </c>
      <c r="AP338" t="s">
        <v>174</v>
      </c>
      <c r="AQ338">
        <v>2</v>
      </c>
      <c r="AR338">
        <v>2</v>
      </c>
      <c r="AS338" t="s">
        <v>175</v>
      </c>
      <c r="AT338" t="s">
        <v>176</v>
      </c>
      <c r="AU338" t="s">
        <v>177</v>
      </c>
      <c r="AV338">
        <v>2</v>
      </c>
      <c r="AW338" t="s">
        <v>2293</v>
      </c>
      <c r="AX338" t="s">
        <v>2284</v>
      </c>
      <c r="AZ338" t="s">
        <v>2294</v>
      </c>
      <c r="BC338" t="s">
        <v>10</v>
      </c>
      <c r="BD338">
        <v>180</v>
      </c>
      <c r="BE338" t="s">
        <v>60</v>
      </c>
      <c r="BH338" t="s">
        <v>60</v>
      </c>
      <c r="BK338" t="s">
        <v>10</v>
      </c>
      <c r="BN338" t="s">
        <v>60</v>
      </c>
      <c r="BQ338" t="s">
        <v>61</v>
      </c>
      <c r="BR338">
        <v>44227</v>
      </c>
      <c r="BS338">
        <v>0.51232876712328768</v>
      </c>
      <c r="BT338">
        <v>44227</v>
      </c>
      <c r="BU338" t="s">
        <v>11</v>
      </c>
      <c r="BV338">
        <v>510343.67</v>
      </c>
      <c r="BW338">
        <v>-19849.150000000001</v>
      </c>
      <c r="BX338">
        <v>-3.8893692950085976E-2</v>
      </c>
      <c r="BY338" t="s">
        <v>2332</v>
      </c>
      <c r="BZ338" t="b">
        <v>1</v>
      </c>
      <c r="CA338" t="b">
        <v>1</v>
      </c>
      <c r="CB338" t="b">
        <v>0</v>
      </c>
      <c r="CC338" t="b">
        <v>1</v>
      </c>
      <c r="CD338" t="b">
        <v>0</v>
      </c>
      <c r="CE338" t="b">
        <v>0</v>
      </c>
      <c r="CF338" t="b">
        <v>0</v>
      </c>
      <c r="CG338" t="b">
        <v>0</v>
      </c>
      <c r="CH338" t="b">
        <v>0</v>
      </c>
      <c r="CI338" t="b">
        <v>0</v>
      </c>
      <c r="CJ338" t="b">
        <v>0</v>
      </c>
      <c r="CK338" t="b">
        <v>0</v>
      </c>
      <c r="CL338" t="b">
        <v>0</v>
      </c>
      <c r="CM338" t="b">
        <v>0</v>
      </c>
      <c r="CN338" t="b">
        <v>0</v>
      </c>
      <c r="CO338" t="b">
        <v>0</v>
      </c>
      <c r="CP338" t="b">
        <v>0</v>
      </c>
      <c r="CQ338" t="b">
        <v>0</v>
      </c>
      <c r="CR338" t="b">
        <v>0</v>
      </c>
    </row>
    <row r="339" spans="1:96" x14ac:dyDescent="0.25">
      <c r="A339">
        <v>522</v>
      </c>
      <c r="B339" t="s">
        <v>635</v>
      </c>
      <c r="C339" t="s">
        <v>637</v>
      </c>
      <c r="D339" t="s">
        <v>638</v>
      </c>
      <c r="E339" t="s">
        <v>57</v>
      </c>
      <c r="F339" t="s">
        <v>636</v>
      </c>
      <c r="G339">
        <v>98662</v>
      </c>
      <c r="H339" t="s">
        <v>2197</v>
      </c>
      <c r="I339" t="s">
        <v>61</v>
      </c>
      <c r="J339" t="s">
        <v>2197</v>
      </c>
      <c r="K339" t="s">
        <v>2197</v>
      </c>
      <c r="L339">
        <v>1247</v>
      </c>
      <c r="M339" t="s">
        <v>639</v>
      </c>
      <c r="N339" t="s">
        <v>61</v>
      </c>
      <c r="O339">
        <v>3</v>
      </c>
      <c r="P339">
        <v>2</v>
      </c>
      <c r="Q339">
        <v>0.83333333333333348</v>
      </c>
      <c r="V339">
        <v>929029</v>
      </c>
      <c r="W339">
        <v>1009243</v>
      </c>
      <c r="X339">
        <v>80</v>
      </c>
      <c r="Y339">
        <v>12</v>
      </c>
      <c r="Z339">
        <v>228516</v>
      </c>
      <c r="AA339">
        <v>0.85</v>
      </c>
      <c r="AB339">
        <v>3</v>
      </c>
      <c r="AC339" t="s">
        <v>3062</v>
      </c>
      <c r="AD339" t="s">
        <v>3063</v>
      </c>
      <c r="AE339">
        <v>1</v>
      </c>
      <c r="AF339">
        <v>1</v>
      </c>
      <c r="AG339" t="s">
        <v>2213</v>
      </c>
      <c r="AI339" t="s">
        <v>2341</v>
      </c>
      <c r="AL339" t="s">
        <v>3064</v>
      </c>
      <c r="AN339" t="s">
        <v>10</v>
      </c>
      <c r="AO339" t="s">
        <v>531</v>
      </c>
      <c r="AP339" t="s">
        <v>640</v>
      </c>
      <c r="AQ339" t="s">
        <v>61</v>
      </c>
      <c r="AS339" t="s">
        <v>641</v>
      </c>
      <c r="AT339" t="s">
        <v>642</v>
      </c>
      <c r="AU339" t="s">
        <v>643</v>
      </c>
      <c r="AV339">
        <v>2</v>
      </c>
      <c r="BC339" t="s">
        <v>10</v>
      </c>
      <c r="BD339">
        <v>180</v>
      </c>
      <c r="BE339" t="s">
        <v>60</v>
      </c>
      <c r="BH339" t="s">
        <v>60</v>
      </c>
      <c r="BK339" t="s">
        <v>10</v>
      </c>
      <c r="BL339">
        <v>360</v>
      </c>
      <c r="BM339">
        <v>10</v>
      </c>
      <c r="BN339" t="s">
        <v>60</v>
      </c>
      <c r="BP339">
        <v>90</v>
      </c>
      <c r="BQ339" t="s">
        <v>61</v>
      </c>
      <c r="BR339">
        <v>43861</v>
      </c>
      <c r="BS339">
        <v>-0.49041095890410957</v>
      </c>
      <c r="BT339">
        <v>43861</v>
      </c>
      <c r="BU339" t="s">
        <v>11</v>
      </c>
      <c r="BV339" t="s">
        <v>60</v>
      </c>
      <c r="BW339" t="s">
        <v>60</v>
      </c>
      <c r="BX339" t="e">
        <v>#VALUE!</v>
      </c>
      <c r="BY339" t="s">
        <v>2197</v>
      </c>
      <c r="BZ339" t="b">
        <v>1</v>
      </c>
      <c r="CA339" t="b">
        <v>1</v>
      </c>
      <c r="CB339" t="b">
        <v>0</v>
      </c>
      <c r="CC339" t="b">
        <v>1</v>
      </c>
      <c r="CD339" t="b">
        <v>1</v>
      </c>
      <c r="CE339" t="b">
        <v>0</v>
      </c>
      <c r="CF339" t="b">
        <v>0</v>
      </c>
      <c r="CG339" t="b">
        <v>0</v>
      </c>
      <c r="CH339" t="b">
        <v>0</v>
      </c>
      <c r="CI339" t="b">
        <v>0</v>
      </c>
      <c r="CJ339" t="b">
        <v>0</v>
      </c>
      <c r="CK339" t="b">
        <v>0</v>
      </c>
      <c r="CL339" t="b">
        <v>0</v>
      </c>
      <c r="CM339" t="b">
        <v>0</v>
      </c>
      <c r="CN339" t="b">
        <v>0</v>
      </c>
      <c r="CO339" t="b">
        <v>0</v>
      </c>
      <c r="CP339" t="b">
        <v>0</v>
      </c>
      <c r="CQ339" t="b">
        <v>0</v>
      </c>
      <c r="CR339" t="b">
        <v>0</v>
      </c>
    </row>
    <row r="340" spans="1:96" x14ac:dyDescent="0.25">
      <c r="A340">
        <v>523</v>
      </c>
      <c r="B340" t="s">
        <v>528</v>
      </c>
      <c r="C340" t="s">
        <v>530</v>
      </c>
      <c r="D340" t="s">
        <v>214</v>
      </c>
      <c r="E340" t="s">
        <v>57</v>
      </c>
      <c r="F340" t="s">
        <v>529</v>
      </c>
      <c r="G340">
        <v>44070</v>
      </c>
      <c r="H340" t="s">
        <v>2197</v>
      </c>
      <c r="I340" t="s">
        <v>61</v>
      </c>
      <c r="J340" t="s">
        <v>2197</v>
      </c>
      <c r="K340" t="s">
        <v>2197</v>
      </c>
      <c r="L340">
        <v>1594</v>
      </c>
      <c r="M340" t="s">
        <v>410</v>
      </c>
      <c r="N340" t="s">
        <v>61</v>
      </c>
      <c r="O340">
        <v>2</v>
      </c>
      <c r="P340">
        <v>2</v>
      </c>
      <c r="Q340">
        <v>0.75</v>
      </c>
      <c r="V340">
        <v>669417</v>
      </c>
      <c r="W340" t="s">
        <v>61</v>
      </c>
      <c r="X340">
        <v>120</v>
      </c>
      <c r="Y340">
        <v>20</v>
      </c>
      <c r="Z340" t="s">
        <v>61</v>
      </c>
      <c r="AA340">
        <v>0.83333333333333337</v>
      </c>
      <c r="AB340">
        <v>4</v>
      </c>
      <c r="AC340" t="s">
        <v>3065</v>
      </c>
      <c r="AD340" t="s">
        <v>3066</v>
      </c>
      <c r="AE340">
        <v>1</v>
      </c>
      <c r="AF340">
        <v>1</v>
      </c>
      <c r="AG340" t="s">
        <v>2213</v>
      </c>
      <c r="AI340" t="s">
        <v>3067</v>
      </c>
      <c r="AL340" t="s">
        <v>2303</v>
      </c>
      <c r="AN340" t="s">
        <v>10</v>
      </c>
      <c r="AO340" t="s">
        <v>531</v>
      </c>
      <c r="AP340" t="s">
        <v>532</v>
      </c>
      <c r="AQ340" t="s">
        <v>61</v>
      </c>
      <c r="AV340">
        <v>3</v>
      </c>
      <c r="BE340" t="s">
        <v>60</v>
      </c>
      <c r="BH340" t="s">
        <v>60</v>
      </c>
      <c r="BN340" t="s">
        <v>60</v>
      </c>
      <c r="BQ340" t="s">
        <v>61</v>
      </c>
      <c r="BR340">
        <v>43861</v>
      </c>
      <c r="BS340">
        <v>-0.49041095890410957</v>
      </c>
      <c r="BT340">
        <v>43861</v>
      </c>
      <c r="BU340" t="s">
        <v>11</v>
      </c>
      <c r="BV340" t="s">
        <v>60</v>
      </c>
      <c r="BW340" t="s">
        <v>60</v>
      </c>
      <c r="BX340" t="e">
        <v>#VALUE!</v>
      </c>
      <c r="BY340" t="s">
        <v>2197</v>
      </c>
      <c r="BZ340" t="b">
        <v>0</v>
      </c>
      <c r="CA340" t="b">
        <v>0</v>
      </c>
      <c r="CB340" t="b">
        <v>0</v>
      </c>
      <c r="CC340" t="b">
        <v>0</v>
      </c>
      <c r="CD340" t="b">
        <v>0</v>
      </c>
      <c r="CE340" t="b">
        <v>0</v>
      </c>
      <c r="CF340" t="b">
        <v>0</v>
      </c>
      <c r="CG340" t="b">
        <v>0</v>
      </c>
      <c r="CH340" t="b">
        <v>0</v>
      </c>
      <c r="CI340" t="b">
        <v>0</v>
      </c>
      <c r="CJ340" t="b">
        <v>0</v>
      </c>
      <c r="CK340" t="b">
        <v>0</v>
      </c>
      <c r="CL340" t="b">
        <v>1</v>
      </c>
      <c r="CM340" t="b">
        <v>0</v>
      </c>
      <c r="CN340" t="b">
        <v>0</v>
      </c>
      <c r="CO340" t="b">
        <v>1</v>
      </c>
      <c r="CP340" t="b">
        <v>0</v>
      </c>
      <c r="CQ340" t="b">
        <v>0</v>
      </c>
      <c r="CR340" t="b">
        <v>0</v>
      </c>
    </row>
    <row r="341" spans="1:96" x14ac:dyDescent="0.25">
      <c r="A341">
        <v>524</v>
      </c>
      <c r="B341" t="s">
        <v>1533</v>
      </c>
      <c r="C341" t="s">
        <v>1535</v>
      </c>
      <c r="D341" t="s">
        <v>83</v>
      </c>
      <c r="E341" t="s">
        <v>164</v>
      </c>
      <c r="F341" t="s">
        <v>1534</v>
      </c>
      <c r="G341">
        <v>2048</v>
      </c>
      <c r="H341">
        <v>1</v>
      </c>
      <c r="I341" t="s">
        <v>4027</v>
      </c>
      <c r="J341" t="s">
        <v>84</v>
      </c>
      <c r="K341">
        <v>1</v>
      </c>
      <c r="L341">
        <v>1604</v>
      </c>
      <c r="M341" t="s">
        <v>107</v>
      </c>
      <c r="N341" t="s">
        <v>1988</v>
      </c>
      <c r="O341">
        <v>2</v>
      </c>
      <c r="P341">
        <v>3</v>
      </c>
      <c r="Q341">
        <v>0.91666666666666652</v>
      </c>
      <c r="V341">
        <v>383000</v>
      </c>
      <c r="W341" t="s">
        <v>61</v>
      </c>
      <c r="X341">
        <v>42</v>
      </c>
      <c r="Y341">
        <v>5</v>
      </c>
      <c r="Z341" t="s">
        <v>61</v>
      </c>
      <c r="AA341">
        <v>0.88095238095238093</v>
      </c>
      <c r="AB341">
        <v>3</v>
      </c>
      <c r="AC341" t="s">
        <v>3764</v>
      </c>
      <c r="AD341" t="s">
        <v>61</v>
      </c>
      <c r="AE341">
        <v>1</v>
      </c>
      <c r="AF341" t="s">
        <v>3702</v>
      </c>
      <c r="AG341">
        <v>43882</v>
      </c>
      <c r="AI341" t="s">
        <v>2289</v>
      </c>
      <c r="AL341" t="s">
        <v>2303</v>
      </c>
      <c r="AN341" t="s">
        <v>10</v>
      </c>
      <c r="AO341" t="s">
        <v>1536</v>
      </c>
      <c r="AP341" t="s">
        <v>1537</v>
      </c>
      <c r="AQ341">
        <v>0</v>
      </c>
      <c r="AV341">
        <v>2</v>
      </c>
      <c r="BE341" t="s">
        <v>60</v>
      </c>
      <c r="BH341" t="s">
        <v>60</v>
      </c>
      <c r="BN341" t="s">
        <v>60</v>
      </c>
      <c r="BQ341" t="s">
        <v>61</v>
      </c>
      <c r="BR341">
        <v>44712</v>
      </c>
      <c r="BS341">
        <v>1.8410958904109589</v>
      </c>
      <c r="BT341">
        <v>44712</v>
      </c>
      <c r="BU341" t="s">
        <v>11</v>
      </c>
      <c r="BV341">
        <v>612219.38</v>
      </c>
      <c r="BW341">
        <v>88994.36</v>
      </c>
      <c r="BX341">
        <v>0.14536351332099287</v>
      </c>
      <c r="BY341" t="s">
        <v>2332</v>
      </c>
      <c r="BZ341" t="b">
        <v>0</v>
      </c>
      <c r="CA341" t="b">
        <v>0</v>
      </c>
      <c r="CB341" t="b">
        <v>0</v>
      </c>
      <c r="CC341" t="b">
        <v>0</v>
      </c>
      <c r="CD341" t="b">
        <v>0</v>
      </c>
      <c r="CE341" t="b">
        <v>0</v>
      </c>
      <c r="CF341" t="b">
        <v>0</v>
      </c>
      <c r="CG341" t="b">
        <v>0</v>
      </c>
      <c r="CH341" t="b">
        <v>0</v>
      </c>
      <c r="CI341" t="b">
        <v>0</v>
      </c>
      <c r="CJ341" t="b">
        <v>0</v>
      </c>
      <c r="CK341" t="b">
        <v>0</v>
      </c>
      <c r="CL341" t="b">
        <v>0</v>
      </c>
      <c r="CM341" t="b">
        <v>0</v>
      </c>
      <c r="CN341" t="b">
        <v>0</v>
      </c>
      <c r="CO341" t="b">
        <v>0</v>
      </c>
      <c r="CP341" t="b">
        <v>0</v>
      </c>
      <c r="CQ341" t="b">
        <v>0</v>
      </c>
      <c r="CR341" t="b">
        <v>0</v>
      </c>
    </row>
    <row r="342" spans="1:96" x14ac:dyDescent="0.25">
      <c r="A342">
        <v>525</v>
      </c>
      <c r="B342" t="s">
        <v>1550</v>
      </c>
      <c r="C342" t="s">
        <v>1552</v>
      </c>
      <c r="D342" t="s">
        <v>181</v>
      </c>
      <c r="E342" t="s">
        <v>113</v>
      </c>
      <c r="F342" t="s">
        <v>1551</v>
      </c>
      <c r="G342">
        <v>19971</v>
      </c>
      <c r="H342">
        <v>2</v>
      </c>
      <c r="I342" t="s">
        <v>122</v>
      </c>
      <c r="J342" t="s">
        <v>182</v>
      </c>
      <c r="K342">
        <v>3</v>
      </c>
      <c r="L342">
        <v>1797</v>
      </c>
      <c r="M342" t="s">
        <v>188</v>
      </c>
      <c r="N342" t="s">
        <v>2311</v>
      </c>
      <c r="O342">
        <v>2</v>
      </c>
      <c r="P342">
        <v>2</v>
      </c>
      <c r="Q342">
        <v>0.75</v>
      </c>
      <c r="V342" t="s">
        <v>61</v>
      </c>
      <c r="W342" t="s">
        <v>61</v>
      </c>
      <c r="X342">
        <v>51</v>
      </c>
      <c r="Y342">
        <v>5</v>
      </c>
      <c r="Z342" t="s">
        <v>61</v>
      </c>
      <c r="AA342">
        <v>0.90196078431372551</v>
      </c>
      <c r="AB342">
        <v>0</v>
      </c>
      <c r="AC342" t="s">
        <v>2959</v>
      </c>
      <c r="AD342" t="s">
        <v>61</v>
      </c>
      <c r="AE342">
        <v>0</v>
      </c>
      <c r="AG342">
        <v>43875</v>
      </c>
      <c r="AH342">
        <v>44013</v>
      </c>
      <c r="AI342" t="s">
        <v>2289</v>
      </c>
      <c r="AL342" t="s">
        <v>2303</v>
      </c>
      <c r="AN342" t="s">
        <v>10</v>
      </c>
      <c r="AO342" t="s">
        <v>1553</v>
      </c>
      <c r="AP342" t="s">
        <v>702</v>
      </c>
      <c r="AQ342">
        <v>0</v>
      </c>
      <c r="AV342">
        <v>0</v>
      </c>
      <c r="BE342" t="s">
        <v>60</v>
      </c>
      <c r="BH342" t="s">
        <v>60</v>
      </c>
      <c r="BN342" t="s">
        <v>60</v>
      </c>
      <c r="BQ342" t="s">
        <v>61</v>
      </c>
      <c r="BR342">
        <v>44742</v>
      </c>
      <c r="BS342">
        <v>1.9232876712328768</v>
      </c>
      <c r="BT342">
        <v>44742</v>
      </c>
      <c r="BU342" t="s">
        <v>11</v>
      </c>
      <c r="BV342">
        <v>1469860.29</v>
      </c>
      <c r="BW342">
        <v>321215.06</v>
      </c>
      <c r="BX342">
        <v>0.21853441594779052</v>
      </c>
      <c r="BY342" t="s">
        <v>2286</v>
      </c>
      <c r="BZ342" t="b">
        <v>0</v>
      </c>
      <c r="CA342" t="b">
        <v>0</v>
      </c>
      <c r="CB342" t="b">
        <v>0</v>
      </c>
      <c r="CC342" t="b">
        <v>0</v>
      </c>
      <c r="CD342" t="b">
        <v>0</v>
      </c>
      <c r="CE342" t="b">
        <v>0</v>
      </c>
      <c r="CF342" t="b">
        <v>0</v>
      </c>
      <c r="CG342" t="b">
        <v>0</v>
      </c>
      <c r="CH342" t="b">
        <v>0</v>
      </c>
      <c r="CI342" t="b">
        <v>0</v>
      </c>
      <c r="CJ342" t="b">
        <v>0</v>
      </c>
      <c r="CK342" t="b">
        <v>0</v>
      </c>
      <c r="CL342" t="b">
        <v>0</v>
      </c>
      <c r="CM342" t="b">
        <v>0</v>
      </c>
      <c r="CN342" t="b">
        <v>0</v>
      </c>
      <c r="CO342" t="b">
        <v>0</v>
      </c>
      <c r="CP342" t="b">
        <v>0</v>
      </c>
      <c r="CQ342" t="b">
        <v>0</v>
      </c>
      <c r="CR342" t="b">
        <v>0</v>
      </c>
    </row>
    <row r="343" spans="1:96" x14ac:dyDescent="0.25">
      <c r="A343">
        <v>528</v>
      </c>
      <c r="B343" t="s">
        <v>875</v>
      </c>
      <c r="C343" t="s">
        <v>877</v>
      </c>
      <c r="D343" t="s">
        <v>214</v>
      </c>
      <c r="E343" t="s">
        <v>113</v>
      </c>
      <c r="F343" t="s">
        <v>876</v>
      </c>
      <c r="G343">
        <v>45050</v>
      </c>
      <c r="H343">
        <v>2</v>
      </c>
      <c r="I343" t="s">
        <v>122</v>
      </c>
      <c r="J343" t="s">
        <v>215</v>
      </c>
      <c r="K343">
        <v>16</v>
      </c>
      <c r="L343">
        <v>1209</v>
      </c>
      <c r="M343" t="s">
        <v>98</v>
      </c>
      <c r="N343" t="s">
        <v>2302</v>
      </c>
      <c r="O343">
        <v>3</v>
      </c>
      <c r="P343">
        <v>3</v>
      </c>
      <c r="Q343">
        <v>1</v>
      </c>
      <c r="V343">
        <v>398717</v>
      </c>
      <c r="W343">
        <v>421371</v>
      </c>
      <c r="X343">
        <v>96</v>
      </c>
      <c r="Y343">
        <v>7</v>
      </c>
      <c r="Z343">
        <v>10841</v>
      </c>
      <c r="AA343">
        <v>0.92708333333333337</v>
      </c>
      <c r="AB343">
        <v>0</v>
      </c>
      <c r="AC343" t="s">
        <v>2959</v>
      </c>
      <c r="AD343" t="s">
        <v>61</v>
      </c>
      <c r="AE343">
        <v>0</v>
      </c>
      <c r="AG343">
        <v>43878</v>
      </c>
      <c r="AI343" t="s">
        <v>2289</v>
      </c>
      <c r="AL343" t="s">
        <v>2303</v>
      </c>
      <c r="AN343" t="s">
        <v>10</v>
      </c>
      <c r="AO343" t="s">
        <v>878</v>
      </c>
      <c r="AP343" t="s">
        <v>325</v>
      </c>
      <c r="AQ343">
        <v>0</v>
      </c>
      <c r="AV343">
        <v>0</v>
      </c>
      <c r="BE343" t="s">
        <v>60</v>
      </c>
      <c r="BH343" t="s">
        <v>60</v>
      </c>
      <c r="BN343" t="s">
        <v>60</v>
      </c>
      <c r="BQ343" t="s">
        <v>61</v>
      </c>
      <c r="BR343">
        <v>44074</v>
      </c>
      <c r="BS343">
        <v>9.3150684931506855E-2</v>
      </c>
      <c r="BT343">
        <v>44074</v>
      </c>
      <c r="BU343" t="s">
        <v>11</v>
      </c>
      <c r="BV343">
        <v>621153.74</v>
      </c>
      <c r="BW343">
        <v>85178.36</v>
      </c>
      <c r="BX343">
        <v>0.13712927173230899</v>
      </c>
      <c r="BY343" t="s">
        <v>2332</v>
      </c>
      <c r="BZ343" t="b">
        <v>0</v>
      </c>
      <c r="CA343" t="b">
        <v>0</v>
      </c>
      <c r="CB343" t="b">
        <v>0</v>
      </c>
      <c r="CC343" t="b">
        <v>0</v>
      </c>
      <c r="CD343" t="b">
        <v>0</v>
      </c>
      <c r="CE343" t="b">
        <v>0</v>
      </c>
      <c r="CF343" t="b">
        <v>0</v>
      </c>
      <c r="CG343" t="b">
        <v>0</v>
      </c>
      <c r="CH343" t="b">
        <v>0</v>
      </c>
      <c r="CI343" t="b">
        <v>0</v>
      </c>
      <c r="CJ343" t="b">
        <v>0</v>
      </c>
      <c r="CK343" t="b">
        <v>0</v>
      </c>
      <c r="CL343" t="b">
        <v>0</v>
      </c>
      <c r="CM343" t="b">
        <v>0</v>
      </c>
      <c r="CN343" t="b">
        <v>0</v>
      </c>
      <c r="CO343" t="b">
        <v>0</v>
      </c>
      <c r="CP343" t="b">
        <v>0</v>
      </c>
      <c r="CQ343" t="b">
        <v>0</v>
      </c>
      <c r="CR343" t="b">
        <v>0</v>
      </c>
    </row>
    <row r="344" spans="1:96" x14ac:dyDescent="0.25">
      <c r="A344">
        <v>529</v>
      </c>
      <c r="B344" t="s">
        <v>822</v>
      </c>
      <c r="C344" t="s">
        <v>823</v>
      </c>
      <c r="D344" t="s">
        <v>96</v>
      </c>
      <c r="E344" t="s">
        <v>113</v>
      </c>
      <c r="F344" t="s">
        <v>3105</v>
      </c>
      <c r="G344">
        <v>21658</v>
      </c>
      <c r="H344">
        <v>2</v>
      </c>
      <c r="I344" t="s">
        <v>122</v>
      </c>
      <c r="J344" t="s">
        <v>182</v>
      </c>
      <c r="K344">
        <v>3</v>
      </c>
      <c r="L344">
        <v>1843</v>
      </c>
      <c r="M344" t="s">
        <v>98</v>
      </c>
      <c r="N344" t="s">
        <v>1988</v>
      </c>
      <c r="O344">
        <v>1</v>
      </c>
      <c r="P344">
        <v>3</v>
      </c>
      <c r="Q344">
        <v>0.66666666666666663</v>
      </c>
      <c r="V344">
        <v>289570</v>
      </c>
      <c r="W344">
        <v>309053</v>
      </c>
      <c r="X344">
        <v>65</v>
      </c>
      <c r="Y344">
        <v>7</v>
      </c>
      <c r="Z344">
        <v>11166</v>
      </c>
      <c r="AA344">
        <v>0.89230769230769236</v>
      </c>
      <c r="AB344">
        <v>0</v>
      </c>
      <c r="AC344" t="s">
        <v>2959</v>
      </c>
      <c r="AD344" t="s">
        <v>61</v>
      </c>
      <c r="AG344">
        <v>43875</v>
      </c>
      <c r="AI344" t="s">
        <v>2289</v>
      </c>
      <c r="AL344" t="s">
        <v>2303</v>
      </c>
      <c r="AN344" t="s">
        <v>10</v>
      </c>
      <c r="AO344" t="s">
        <v>824</v>
      </c>
      <c r="AP344" t="s">
        <v>514</v>
      </c>
      <c r="AQ344">
        <v>21.29</v>
      </c>
      <c r="AR344" t="s">
        <v>2213</v>
      </c>
      <c r="AS344" t="s">
        <v>3106</v>
      </c>
      <c r="AT344" t="s">
        <v>3107</v>
      </c>
      <c r="AU344" t="s">
        <v>3108</v>
      </c>
      <c r="AV344">
        <v>0</v>
      </c>
      <c r="AZ344" t="s">
        <v>4</v>
      </c>
      <c r="BC344" t="s">
        <v>10</v>
      </c>
      <c r="BD344">
        <v>180</v>
      </c>
      <c r="BE344" t="s">
        <v>60</v>
      </c>
      <c r="BF344" t="s">
        <v>372</v>
      </c>
      <c r="BH344" t="e">
        <v>#VALUE!</v>
      </c>
      <c r="BJ344">
        <v>0.05</v>
      </c>
      <c r="BK344" t="s">
        <v>10</v>
      </c>
      <c r="BL344">
        <v>540</v>
      </c>
      <c r="BM344">
        <v>60</v>
      </c>
      <c r="BN344" t="s">
        <v>60</v>
      </c>
      <c r="BP344">
        <v>90</v>
      </c>
      <c r="BQ344" t="s">
        <v>61</v>
      </c>
      <c r="BR344">
        <v>44012</v>
      </c>
      <c r="BS344">
        <v>-7.6712328767123292E-2</v>
      </c>
      <c r="BT344">
        <v>44012</v>
      </c>
      <c r="BU344" t="s">
        <v>11</v>
      </c>
      <c r="BV344">
        <v>603385.64</v>
      </c>
      <c r="BW344">
        <v>2875.36</v>
      </c>
      <c r="BX344">
        <v>4.7653769154996795E-3</v>
      </c>
      <c r="BY344" t="s">
        <v>2332</v>
      </c>
      <c r="BZ344" t="b">
        <v>0</v>
      </c>
      <c r="CA344" t="b">
        <v>0</v>
      </c>
      <c r="CB344" t="b">
        <v>0</v>
      </c>
      <c r="CC344" t="b">
        <v>0</v>
      </c>
      <c r="CD344" t="b">
        <v>0</v>
      </c>
      <c r="CE344" t="b">
        <v>0</v>
      </c>
      <c r="CF344" t="b">
        <v>0</v>
      </c>
      <c r="CG344" t="b">
        <v>0</v>
      </c>
      <c r="CH344" t="b">
        <v>0</v>
      </c>
      <c r="CI344" t="b">
        <v>0</v>
      </c>
      <c r="CJ344" t="b">
        <v>0</v>
      </c>
      <c r="CK344" t="b">
        <v>0</v>
      </c>
      <c r="CL344" t="b">
        <v>0</v>
      </c>
      <c r="CM344" t="b">
        <v>0</v>
      </c>
      <c r="CN344" t="b">
        <v>0</v>
      </c>
      <c r="CO344" t="b">
        <v>0</v>
      </c>
      <c r="CP344" t="b">
        <v>0</v>
      </c>
      <c r="CQ344" t="b">
        <v>0</v>
      </c>
      <c r="CR344" t="b">
        <v>0</v>
      </c>
    </row>
    <row r="345" spans="1:96" x14ac:dyDescent="0.25">
      <c r="A345">
        <v>530</v>
      </c>
      <c r="B345" t="s">
        <v>1207</v>
      </c>
      <c r="C345" t="s">
        <v>1209</v>
      </c>
      <c r="D345" t="s">
        <v>323</v>
      </c>
      <c r="E345" t="s">
        <v>113</v>
      </c>
      <c r="F345" t="s">
        <v>1208</v>
      </c>
      <c r="G345">
        <v>65616</v>
      </c>
      <c r="H345">
        <v>2</v>
      </c>
      <c r="I345" t="s">
        <v>122</v>
      </c>
      <c r="J345" t="s">
        <v>210</v>
      </c>
      <c r="K345">
        <v>9</v>
      </c>
      <c r="L345">
        <v>2000</v>
      </c>
      <c r="M345" t="s">
        <v>188</v>
      </c>
      <c r="N345" t="s">
        <v>2311</v>
      </c>
      <c r="O345">
        <v>3</v>
      </c>
      <c r="P345">
        <v>3</v>
      </c>
      <c r="Q345">
        <v>1</v>
      </c>
      <c r="V345" t="s">
        <v>61</v>
      </c>
      <c r="W345" t="s">
        <v>61</v>
      </c>
      <c r="X345">
        <v>76</v>
      </c>
      <c r="Y345">
        <v>3</v>
      </c>
      <c r="Z345" t="s">
        <v>61</v>
      </c>
      <c r="AA345">
        <v>0.96052631578947367</v>
      </c>
      <c r="AB345">
        <v>0</v>
      </c>
      <c r="AC345" t="s">
        <v>2959</v>
      </c>
      <c r="AD345" t="s">
        <v>61</v>
      </c>
      <c r="AE345">
        <v>0</v>
      </c>
      <c r="AG345">
        <v>43880</v>
      </c>
      <c r="AI345" t="s">
        <v>3773</v>
      </c>
      <c r="AL345" t="s">
        <v>2303</v>
      </c>
      <c r="AN345" t="s">
        <v>10</v>
      </c>
      <c r="AO345" t="s">
        <v>1210</v>
      </c>
      <c r="AP345" t="s">
        <v>702</v>
      </c>
      <c r="AQ345">
        <v>0</v>
      </c>
      <c r="AV345">
        <v>0</v>
      </c>
      <c r="BE345" t="s">
        <v>60</v>
      </c>
      <c r="BH345" t="s">
        <v>60</v>
      </c>
      <c r="BN345" t="s">
        <v>60</v>
      </c>
      <c r="BQ345" t="s">
        <v>61</v>
      </c>
      <c r="BR345">
        <v>44377</v>
      </c>
      <c r="BS345">
        <v>0.92328767123287669</v>
      </c>
      <c r="BT345">
        <v>44377</v>
      </c>
      <c r="BU345" t="s">
        <v>11</v>
      </c>
      <c r="BV345">
        <v>715132.38</v>
      </c>
      <c r="BW345">
        <v>121254.46</v>
      </c>
      <c r="BX345">
        <v>0.16955526471896015</v>
      </c>
      <c r="BY345" t="s">
        <v>2332</v>
      </c>
      <c r="BZ345" t="b">
        <v>0</v>
      </c>
      <c r="CA345" t="b">
        <v>0</v>
      </c>
      <c r="CB345" t="b">
        <v>0</v>
      </c>
      <c r="CC345" t="b">
        <v>0</v>
      </c>
      <c r="CD345" t="b">
        <v>0</v>
      </c>
      <c r="CE345" t="b">
        <v>0</v>
      </c>
      <c r="CF345" t="b">
        <v>0</v>
      </c>
      <c r="CG345" t="b">
        <v>0</v>
      </c>
      <c r="CH345" t="b">
        <v>0</v>
      </c>
      <c r="CI345" t="b">
        <v>0</v>
      </c>
      <c r="CJ345" t="b">
        <v>0</v>
      </c>
      <c r="CK345" t="b">
        <v>0</v>
      </c>
      <c r="CL345" t="b">
        <v>0</v>
      </c>
      <c r="CM345" t="b">
        <v>0</v>
      </c>
      <c r="CN345" t="b">
        <v>0</v>
      </c>
      <c r="CO345" t="b">
        <v>0</v>
      </c>
      <c r="CP345" t="b">
        <v>0</v>
      </c>
      <c r="CQ345" t="b">
        <v>0</v>
      </c>
      <c r="CR345" t="b">
        <v>0</v>
      </c>
    </row>
    <row r="346" spans="1:96" x14ac:dyDescent="0.25">
      <c r="A346">
        <v>531</v>
      </c>
      <c r="B346" t="s">
        <v>1554</v>
      </c>
      <c r="C346" t="s">
        <v>1556</v>
      </c>
      <c r="D346" t="s">
        <v>700</v>
      </c>
      <c r="E346" t="s">
        <v>113</v>
      </c>
      <c r="F346" t="s">
        <v>1555</v>
      </c>
      <c r="G346">
        <v>3276</v>
      </c>
      <c r="H346">
        <v>1</v>
      </c>
      <c r="I346" t="s">
        <v>4027</v>
      </c>
      <c r="J346" t="s">
        <v>106</v>
      </c>
      <c r="K346">
        <v>4</v>
      </c>
      <c r="L346">
        <v>2600</v>
      </c>
      <c r="M346" t="s">
        <v>188</v>
      </c>
      <c r="N346" t="s">
        <v>2311</v>
      </c>
      <c r="O346">
        <v>3</v>
      </c>
      <c r="P346">
        <v>3</v>
      </c>
      <c r="Q346">
        <v>1</v>
      </c>
      <c r="V346" t="s">
        <v>61</v>
      </c>
      <c r="W346" t="s">
        <v>61</v>
      </c>
      <c r="X346">
        <v>65</v>
      </c>
      <c r="Y346">
        <v>1</v>
      </c>
      <c r="Z346" t="s">
        <v>61</v>
      </c>
      <c r="AA346">
        <v>0.98461538461538467</v>
      </c>
      <c r="AB346">
        <v>0</v>
      </c>
      <c r="AC346" t="s">
        <v>2959</v>
      </c>
      <c r="AD346" t="s">
        <v>61</v>
      </c>
      <c r="AG346">
        <v>43882</v>
      </c>
      <c r="AI346" t="s">
        <v>3781</v>
      </c>
      <c r="AL346" t="s">
        <v>2303</v>
      </c>
      <c r="AN346" t="s">
        <v>10</v>
      </c>
      <c r="AO346" t="s">
        <v>1557</v>
      </c>
      <c r="AP346" t="s">
        <v>1087</v>
      </c>
      <c r="AQ346">
        <v>0</v>
      </c>
      <c r="AV346">
        <v>0</v>
      </c>
      <c r="BE346" t="s">
        <v>60</v>
      </c>
      <c r="BH346" t="s">
        <v>60</v>
      </c>
      <c r="BN346" t="s">
        <v>60</v>
      </c>
      <c r="BQ346" t="s">
        <v>61</v>
      </c>
      <c r="BR346">
        <v>44742</v>
      </c>
      <c r="BS346">
        <v>1.9232876712328768</v>
      </c>
      <c r="BT346">
        <v>44742</v>
      </c>
      <c r="BU346" t="s">
        <v>11</v>
      </c>
      <c r="BV346">
        <v>875342.37</v>
      </c>
      <c r="BW346">
        <v>200616.45</v>
      </c>
      <c r="BX346">
        <v>0.22918626685464799</v>
      </c>
      <c r="BY346" t="s">
        <v>2332</v>
      </c>
      <c r="BZ346" t="b">
        <v>0</v>
      </c>
      <c r="CA346" t="b">
        <v>0</v>
      </c>
      <c r="CB346" t="b">
        <v>0</v>
      </c>
      <c r="CC346" t="b">
        <v>0</v>
      </c>
      <c r="CD346" t="b">
        <v>0</v>
      </c>
      <c r="CE346" t="b">
        <v>0</v>
      </c>
      <c r="CF346" t="b">
        <v>0</v>
      </c>
      <c r="CG346" t="b">
        <v>0</v>
      </c>
      <c r="CH346" t="b">
        <v>0</v>
      </c>
      <c r="CI346" t="b">
        <v>0</v>
      </c>
      <c r="CJ346" t="b">
        <v>0</v>
      </c>
      <c r="CK346" t="b">
        <v>0</v>
      </c>
      <c r="CL346" t="b">
        <v>0</v>
      </c>
      <c r="CM346" t="b">
        <v>0</v>
      </c>
      <c r="CN346" t="b">
        <v>0</v>
      </c>
      <c r="CO346" t="b">
        <v>0</v>
      </c>
      <c r="CP346" t="b">
        <v>0</v>
      </c>
      <c r="CQ346" t="b">
        <v>0</v>
      </c>
      <c r="CR346" t="b">
        <v>0</v>
      </c>
    </row>
    <row r="347" spans="1:96" x14ac:dyDescent="0.25">
      <c r="A347">
        <v>371</v>
      </c>
      <c r="B347" t="s">
        <v>2025</v>
      </c>
      <c r="C347" t="s">
        <v>2027</v>
      </c>
      <c r="D347" t="s">
        <v>144</v>
      </c>
      <c r="E347" t="s">
        <v>57</v>
      </c>
      <c r="F347" t="s">
        <v>2026</v>
      </c>
      <c r="G347">
        <v>17402</v>
      </c>
      <c r="H347">
        <v>2</v>
      </c>
      <c r="I347" t="s">
        <v>122</v>
      </c>
      <c r="J347" t="s">
        <v>97</v>
      </c>
      <c r="K347">
        <v>13</v>
      </c>
      <c r="L347">
        <v>1000</v>
      </c>
      <c r="M347" t="s">
        <v>231</v>
      </c>
      <c r="N347" t="s">
        <v>2296</v>
      </c>
      <c r="O347">
        <v>2</v>
      </c>
      <c r="P347">
        <v>2</v>
      </c>
      <c r="Q347">
        <v>0.75</v>
      </c>
      <c r="V347">
        <v>764445</v>
      </c>
      <c r="W347">
        <v>831321</v>
      </c>
      <c r="X347">
        <v>57</v>
      </c>
      <c r="Y347">
        <v>25</v>
      </c>
      <c r="Z347">
        <v>361892</v>
      </c>
      <c r="AA347">
        <v>0.56140350877192979</v>
      </c>
      <c r="AB347">
        <v>4</v>
      </c>
      <c r="AC347" t="s">
        <v>2375</v>
      </c>
      <c r="AD347" t="s">
        <v>2376</v>
      </c>
      <c r="AE347">
        <v>3</v>
      </c>
      <c r="AG347" t="s">
        <v>60</v>
      </c>
      <c r="AI347" t="s">
        <v>2377</v>
      </c>
      <c r="AJ347">
        <v>44029</v>
      </c>
      <c r="AK347" t="s">
        <v>4028</v>
      </c>
      <c r="AL347" t="s">
        <v>4097</v>
      </c>
      <c r="AM347">
        <v>44033</v>
      </c>
      <c r="AN347" t="s">
        <v>11</v>
      </c>
      <c r="AO347" t="s">
        <v>92</v>
      </c>
      <c r="AQ347" t="s">
        <v>61</v>
      </c>
      <c r="AS347" t="s">
        <v>2378</v>
      </c>
      <c r="AT347" t="s">
        <v>2379</v>
      </c>
      <c r="AU347" t="s">
        <v>2379</v>
      </c>
      <c r="AV347">
        <v>1</v>
      </c>
      <c r="AW347" t="s">
        <v>2293</v>
      </c>
      <c r="AX347" t="s">
        <v>2284</v>
      </c>
      <c r="BE347" t="s">
        <v>60</v>
      </c>
      <c r="BH347" t="s">
        <v>60</v>
      </c>
      <c r="BN347" t="s">
        <v>60</v>
      </c>
      <c r="BQ347" t="s">
        <v>61</v>
      </c>
      <c r="BR347">
        <v>45716</v>
      </c>
      <c r="BS347">
        <v>4.5917808219178085</v>
      </c>
      <c r="BT347">
        <v>45716</v>
      </c>
      <c r="BU347" t="s">
        <v>11</v>
      </c>
      <c r="BV347">
        <v>424193.89</v>
      </c>
      <c r="BW347">
        <v>-255536.82</v>
      </c>
      <c r="BX347">
        <v>-0.60240570650369341</v>
      </c>
      <c r="BY347" t="s">
        <v>2332</v>
      </c>
      <c r="BZ347" t="b">
        <v>0</v>
      </c>
      <c r="CA347" t="b">
        <v>0</v>
      </c>
      <c r="CB347" t="b">
        <v>0</v>
      </c>
      <c r="CC347" t="b">
        <v>1</v>
      </c>
      <c r="CD347" t="b">
        <v>0</v>
      </c>
      <c r="CE347" t="b">
        <v>0</v>
      </c>
      <c r="CF347" t="b">
        <v>0</v>
      </c>
      <c r="CG347" t="b">
        <v>0</v>
      </c>
      <c r="CH347" t="b">
        <v>0</v>
      </c>
      <c r="CI347" t="b">
        <v>0</v>
      </c>
      <c r="CJ347" t="b">
        <v>0</v>
      </c>
      <c r="CK347" t="b">
        <v>0</v>
      </c>
      <c r="CL347" t="b">
        <v>0</v>
      </c>
      <c r="CM347" t="b">
        <v>1</v>
      </c>
      <c r="CN347" t="b">
        <v>0</v>
      </c>
      <c r="CO347" t="b">
        <v>0</v>
      </c>
      <c r="CP347" t="b">
        <v>0</v>
      </c>
      <c r="CQ347" t="b">
        <v>0</v>
      </c>
      <c r="CR347" t="b">
        <v>0</v>
      </c>
    </row>
    <row r="348" spans="1:96" x14ac:dyDescent="0.25">
      <c r="A348">
        <v>447</v>
      </c>
      <c r="B348" t="s">
        <v>2185</v>
      </c>
      <c r="C348" t="s">
        <v>2187</v>
      </c>
      <c r="D348" t="s">
        <v>151</v>
      </c>
      <c r="E348" t="s">
        <v>57</v>
      </c>
      <c r="F348" t="s">
        <v>2186</v>
      </c>
      <c r="G348">
        <v>23320</v>
      </c>
      <c r="H348">
        <v>2</v>
      </c>
      <c r="I348" t="s">
        <v>122</v>
      </c>
      <c r="J348" t="s">
        <v>97</v>
      </c>
      <c r="K348">
        <v>13</v>
      </c>
      <c r="L348">
        <v>1575</v>
      </c>
      <c r="M348" t="s">
        <v>231</v>
      </c>
      <c r="N348" t="s">
        <v>1988</v>
      </c>
      <c r="O348">
        <v>3</v>
      </c>
      <c r="P348">
        <v>2</v>
      </c>
      <c r="Q348">
        <v>0.83333333333333348</v>
      </c>
      <c r="V348">
        <v>896822</v>
      </c>
      <c r="W348">
        <v>983744</v>
      </c>
      <c r="X348">
        <v>95</v>
      </c>
      <c r="Y348">
        <v>22</v>
      </c>
      <c r="Z348">
        <v>42452</v>
      </c>
      <c r="AA348">
        <v>0.76842105263157889</v>
      </c>
      <c r="AB348">
        <v>4</v>
      </c>
      <c r="AC348" t="s">
        <v>2850</v>
      </c>
      <c r="AD348" t="s">
        <v>2851</v>
      </c>
      <c r="AE348">
        <v>1</v>
      </c>
      <c r="AF348" t="s">
        <v>2567</v>
      </c>
      <c r="AG348">
        <v>43875</v>
      </c>
      <c r="AI348" t="s">
        <v>2852</v>
      </c>
      <c r="AJ348">
        <v>43993</v>
      </c>
      <c r="AK348" t="s">
        <v>4033</v>
      </c>
      <c r="AL348" t="s">
        <v>4098</v>
      </c>
      <c r="AM348">
        <v>43999</v>
      </c>
      <c r="AN348" t="s">
        <v>10</v>
      </c>
      <c r="AO348" t="s">
        <v>2188</v>
      </c>
      <c r="AP348" t="s">
        <v>319</v>
      </c>
      <c r="AQ348" t="s">
        <v>203</v>
      </c>
      <c r="AR348">
        <v>3</v>
      </c>
      <c r="AS348" t="s">
        <v>2853</v>
      </c>
      <c r="AT348" t="s">
        <v>2431</v>
      </c>
      <c r="AU348" t="s">
        <v>2432</v>
      </c>
      <c r="AV348">
        <v>3</v>
      </c>
      <c r="AW348" t="s">
        <v>2283</v>
      </c>
      <c r="AX348" t="s">
        <v>2284</v>
      </c>
      <c r="AY348" t="s">
        <v>4</v>
      </c>
      <c r="AZ348" t="s">
        <v>2362</v>
      </c>
      <c r="BC348" t="s">
        <v>10</v>
      </c>
      <c r="BD348">
        <v>0</v>
      </c>
      <c r="BE348" t="s">
        <v>60</v>
      </c>
      <c r="BH348" t="s">
        <v>60</v>
      </c>
      <c r="BN348" t="s">
        <v>60</v>
      </c>
      <c r="BQ348" t="s">
        <v>61</v>
      </c>
      <c r="BR348">
        <v>46418</v>
      </c>
      <c r="BS348">
        <v>6.515068493150685</v>
      </c>
      <c r="BT348">
        <v>46418</v>
      </c>
      <c r="BU348" t="s">
        <v>11</v>
      </c>
      <c r="BV348">
        <v>684117.02</v>
      </c>
      <c r="BW348">
        <v>82419.009999999995</v>
      </c>
      <c r="BX348">
        <v>0.12047501756351565</v>
      </c>
      <c r="BY348" t="s">
        <v>2332</v>
      </c>
      <c r="BZ348" t="b">
        <v>1</v>
      </c>
      <c r="CA348" t="b">
        <v>1</v>
      </c>
      <c r="CB348" t="b">
        <v>0</v>
      </c>
      <c r="CC348" t="b">
        <v>1</v>
      </c>
      <c r="CD348" t="b">
        <v>0</v>
      </c>
      <c r="CE348" t="b">
        <v>0</v>
      </c>
      <c r="CF348" t="b">
        <v>0</v>
      </c>
      <c r="CG348" t="b">
        <v>1</v>
      </c>
      <c r="CH348" t="b">
        <v>0</v>
      </c>
      <c r="CI348" t="b">
        <v>0</v>
      </c>
      <c r="CJ348" t="b">
        <v>0</v>
      </c>
      <c r="CK348" t="b">
        <v>0</v>
      </c>
      <c r="CL348" t="b">
        <v>0</v>
      </c>
      <c r="CM348" t="b">
        <v>0</v>
      </c>
      <c r="CN348" t="b">
        <v>0</v>
      </c>
      <c r="CO348" t="b">
        <v>0</v>
      </c>
      <c r="CP348" t="b">
        <v>0</v>
      </c>
      <c r="CQ348" t="b">
        <v>0</v>
      </c>
      <c r="CR348" t="b">
        <v>0</v>
      </c>
    </row>
    <row r="349" spans="1:96" x14ac:dyDescent="0.25">
      <c r="A349">
        <v>537</v>
      </c>
      <c r="B349" t="s">
        <v>1424</v>
      </c>
      <c r="C349" t="s">
        <v>1426</v>
      </c>
      <c r="D349" t="s">
        <v>638</v>
      </c>
      <c r="E349" t="s">
        <v>57</v>
      </c>
      <c r="F349" t="s">
        <v>1425</v>
      </c>
      <c r="G349">
        <v>98004</v>
      </c>
      <c r="H349">
        <v>2</v>
      </c>
      <c r="I349" t="s">
        <v>122</v>
      </c>
      <c r="J349" t="s">
        <v>171</v>
      </c>
      <c r="K349">
        <v>7</v>
      </c>
      <c r="L349">
        <v>1781</v>
      </c>
      <c r="M349" t="s">
        <v>1427</v>
      </c>
      <c r="N349" t="s">
        <v>1988</v>
      </c>
      <c r="O349">
        <v>2</v>
      </c>
      <c r="P349">
        <v>3</v>
      </c>
      <c r="Q349">
        <v>0.91666666666666652</v>
      </c>
      <c r="V349">
        <v>1300000</v>
      </c>
      <c r="W349" t="s">
        <v>61</v>
      </c>
      <c r="X349" t="s">
        <v>61</v>
      </c>
      <c r="Y349" t="s">
        <v>61</v>
      </c>
      <c r="Z349" t="s">
        <v>61</v>
      </c>
      <c r="AA349" t="e">
        <v>#VALUE!</v>
      </c>
      <c r="AC349" t="s">
        <v>61</v>
      </c>
      <c r="AD349" t="s">
        <v>3885</v>
      </c>
      <c r="AF349" t="s">
        <v>61</v>
      </c>
      <c r="AG349" t="s">
        <v>60</v>
      </c>
      <c r="AI349" t="s">
        <v>2289</v>
      </c>
      <c r="AL349" t="s">
        <v>2303</v>
      </c>
      <c r="AN349" t="s">
        <v>11</v>
      </c>
      <c r="AO349" t="s">
        <v>92</v>
      </c>
      <c r="AP349" t="s">
        <v>61</v>
      </c>
      <c r="AQ349" t="s">
        <v>61</v>
      </c>
      <c r="AR349" t="s">
        <v>61</v>
      </c>
      <c r="AV349">
        <v>0</v>
      </c>
      <c r="BE349" t="s">
        <v>60</v>
      </c>
      <c r="BH349" t="s">
        <v>60</v>
      </c>
      <c r="BN349" t="s">
        <v>60</v>
      </c>
      <c r="BQ349" t="s">
        <v>61</v>
      </c>
      <c r="BR349">
        <v>44592</v>
      </c>
      <c r="BS349">
        <v>1.5123287671232877</v>
      </c>
      <c r="BT349">
        <v>44592</v>
      </c>
      <c r="BU349" t="s">
        <v>11</v>
      </c>
      <c r="BV349">
        <v>441508.97</v>
      </c>
      <c r="BW349">
        <v>-17187.240000000002</v>
      </c>
      <c r="BX349">
        <v>-3.8928405010661513E-2</v>
      </c>
      <c r="BY349" t="s">
        <v>2332</v>
      </c>
      <c r="BZ349" t="b">
        <v>1</v>
      </c>
      <c r="CA349" t="b">
        <v>0</v>
      </c>
      <c r="CB349" t="b">
        <v>0</v>
      </c>
      <c r="CC349" t="b">
        <v>0</v>
      </c>
      <c r="CD349" t="b">
        <v>1</v>
      </c>
      <c r="CE349" t="b">
        <v>0</v>
      </c>
      <c r="CF349" t="b">
        <v>0</v>
      </c>
      <c r="CG349" t="b">
        <v>0</v>
      </c>
      <c r="CH349" t="b">
        <v>0</v>
      </c>
      <c r="CI349" t="b">
        <v>0</v>
      </c>
      <c r="CJ349" t="b">
        <v>0</v>
      </c>
      <c r="CK349" t="b">
        <v>0</v>
      </c>
      <c r="CL349" t="b">
        <v>0</v>
      </c>
      <c r="CM349" t="b">
        <v>0</v>
      </c>
      <c r="CN349" t="b">
        <v>0</v>
      </c>
      <c r="CO349" t="b">
        <v>0</v>
      </c>
      <c r="CP349" t="b">
        <v>0</v>
      </c>
      <c r="CQ349" t="b">
        <v>0</v>
      </c>
      <c r="CR349" t="b">
        <v>0</v>
      </c>
    </row>
    <row r="350" spans="1:96" x14ac:dyDescent="0.25">
      <c r="A350">
        <v>538</v>
      </c>
      <c r="B350" t="s">
        <v>552</v>
      </c>
      <c r="C350" t="s">
        <v>554</v>
      </c>
      <c r="D350" t="s">
        <v>323</v>
      </c>
      <c r="E350" t="s">
        <v>57</v>
      </c>
      <c r="F350" t="s">
        <v>553</v>
      </c>
      <c r="G350">
        <v>63117</v>
      </c>
      <c r="H350">
        <v>2</v>
      </c>
      <c r="I350" t="s">
        <v>122</v>
      </c>
      <c r="J350" t="s">
        <v>210</v>
      </c>
      <c r="K350">
        <v>9</v>
      </c>
      <c r="L350">
        <v>1408</v>
      </c>
      <c r="M350" t="s">
        <v>124</v>
      </c>
      <c r="N350" t="s">
        <v>2296</v>
      </c>
      <c r="O350">
        <v>2</v>
      </c>
      <c r="P350">
        <v>3</v>
      </c>
      <c r="Q350">
        <v>0.91666666666666652</v>
      </c>
      <c r="V350">
        <v>1180894</v>
      </c>
      <c r="W350">
        <v>1016757</v>
      </c>
      <c r="X350">
        <v>115</v>
      </c>
      <c r="Y350">
        <v>5</v>
      </c>
      <c r="Z350">
        <v>24648</v>
      </c>
      <c r="AA350">
        <v>0.95652173913043481</v>
      </c>
      <c r="AB350">
        <v>3</v>
      </c>
      <c r="AC350" t="s">
        <v>3409</v>
      </c>
      <c r="AD350" t="s">
        <v>3410</v>
      </c>
      <c r="AE350">
        <v>0</v>
      </c>
      <c r="AG350">
        <v>43880</v>
      </c>
      <c r="AI350" t="s">
        <v>3411</v>
      </c>
      <c r="AL350" t="s">
        <v>2303</v>
      </c>
      <c r="AN350" t="s">
        <v>11</v>
      </c>
      <c r="AO350" t="s">
        <v>3412</v>
      </c>
      <c r="AV350">
        <v>3</v>
      </c>
      <c r="BE350" t="s">
        <v>60</v>
      </c>
      <c r="BH350" t="s">
        <v>60</v>
      </c>
      <c r="BN350" t="s">
        <v>60</v>
      </c>
      <c r="BQ350" t="s">
        <v>61</v>
      </c>
      <c r="BR350">
        <v>44227</v>
      </c>
      <c r="BS350">
        <v>0.51232876712328768</v>
      </c>
      <c r="BT350">
        <v>44227</v>
      </c>
      <c r="BU350" t="s">
        <v>11</v>
      </c>
      <c r="BV350">
        <v>317191.3</v>
      </c>
      <c r="BW350">
        <v>-90938.32</v>
      </c>
      <c r="BX350">
        <v>-0.2866986578761776</v>
      </c>
      <c r="BY350" t="s">
        <v>2332</v>
      </c>
      <c r="BZ350" t="b">
        <v>1</v>
      </c>
      <c r="CA350" t="b">
        <v>0</v>
      </c>
      <c r="CB350" t="b">
        <v>0</v>
      </c>
      <c r="CC350" t="b">
        <v>0</v>
      </c>
      <c r="CD350" t="b">
        <v>1</v>
      </c>
      <c r="CE350" t="b">
        <v>0</v>
      </c>
      <c r="CF350" t="b">
        <v>0</v>
      </c>
      <c r="CG350" t="b">
        <v>1</v>
      </c>
      <c r="CH350" t="b">
        <v>0</v>
      </c>
      <c r="CI350" t="b">
        <v>0</v>
      </c>
      <c r="CJ350" t="b">
        <v>0</v>
      </c>
      <c r="CK350" t="b">
        <v>0</v>
      </c>
      <c r="CL350" t="b">
        <v>0</v>
      </c>
      <c r="CM350" t="b">
        <v>0</v>
      </c>
      <c r="CN350" t="b">
        <v>0</v>
      </c>
      <c r="CO350" t="b">
        <v>0</v>
      </c>
      <c r="CP350" t="b">
        <v>0</v>
      </c>
      <c r="CQ350" t="b">
        <v>0</v>
      </c>
      <c r="CR350" t="b">
        <v>0</v>
      </c>
    </row>
    <row r="351" spans="1:96" x14ac:dyDescent="0.25">
      <c r="A351">
        <v>535</v>
      </c>
      <c r="B351" t="s">
        <v>664</v>
      </c>
      <c r="C351" t="s">
        <v>666</v>
      </c>
      <c r="D351" t="s">
        <v>136</v>
      </c>
      <c r="E351" t="s">
        <v>57</v>
      </c>
      <c r="F351" t="s">
        <v>665</v>
      </c>
      <c r="G351">
        <v>6460</v>
      </c>
      <c r="H351" t="s">
        <v>2197</v>
      </c>
      <c r="I351" t="s">
        <v>61</v>
      </c>
      <c r="J351" t="s">
        <v>2197</v>
      </c>
      <c r="K351" t="s">
        <v>2197</v>
      </c>
      <c r="L351">
        <v>1203</v>
      </c>
      <c r="M351" t="s">
        <v>639</v>
      </c>
      <c r="N351" t="s">
        <v>61</v>
      </c>
      <c r="O351">
        <v>2</v>
      </c>
      <c r="P351">
        <v>3</v>
      </c>
      <c r="Q351">
        <v>0.91666666666666652</v>
      </c>
      <c r="V351">
        <v>1332489</v>
      </c>
      <c r="W351">
        <v>1260243</v>
      </c>
      <c r="X351">
        <v>143</v>
      </c>
      <c r="Y351">
        <v>20</v>
      </c>
      <c r="Z351">
        <v>286305</v>
      </c>
      <c r="AA351">
        <v>0.8601398601398601</v>
      </c>
      <c r="AB351">
        <v>7</v>
      </c>
      <c r="AC351" t="s">
        <v>3059</v>
      </c>
      <c r="AD351" t="s">
        <v>3060</v>
      </c>
      <c r="AE351">
        <v>1</v>
      </c>
      <c r="AF351">
        <v>1</v>
      </c>
      <c r="AG351" t="s">
        <v>2213</v>
      </c>
      <c r="AI351" t="s">
        <v>2341</v>
      </c>
      <c r="AL351" t="s">
        <v>3061</v>
      </c>
      <c r="AN351" t="s">
        <v>10</v>
      </c>
      <c r="AO351" t="s">
        <v>667</v>
      </c>
      <c r="AP351" t="s">
        <v>203</v>
      </c>
      <c r="AQ351" t="s">
        <v>61</v>
      </c>
      <c r="AS351" t="s">
        <v>668</v>
      </c>
      <c r="AT351" t="s">
        <v>642</v>
      </c>
      <c r="AU351" t="s">
        <v>669</v>
      </c>
      <c r="AV351">
        <v>6</v>
      </c>
      <c r="AW351" t="s">
        <v>2514</v>
      </c>
      <c r="AX351" t="s">
        <v>2343</v>
      </c>
      <c r="BC351" t="s">
        <v>10</v>
      </c>
      <c r="BD351">
        <v>180</v>
      </c>
      <c r="BE351" t="s">
        <v>60</v>
      </c>
      <c r="BH351" t="s">
        <v>60</v>
      </c>
      <c r="BK351" t="s">
        <v>10</v>
      </c>
      <c r="BL351">
        <v>270</v>
      </c>
      <c r="BM351">
        <v>10</v>
      </c>
      <c r="BN351" t="s">
        <v>60</v>
      </c>
      <c r="BP351">
        <v>90</v>
      </c>
      <c r="BQ351" t="s">
        <v>61</v>
      </c>
      <c r="BR351">
        <v>43861</v>
      </c>
      <c r="BS351">
        <v>-0.49041095890410957</v>
      </c>
      <c r="BT351">
        <v>43861</v>
      </c>
      <c r="BU351" t="s">
        <v>11</v>
      </c>
      <c r="BV351" t="s">
        <v>60</v>
      </c>
      <c r="BW351" t="s">
        <v>60</v>
      </c>
      <c r="BX351" t="e">
        <v>#VALUE!</v>
      </c>
      <c r="BY351" t="s">
        <v>2197</v>
      </c>
      <c r="BZ351" t="b">
        <v>1</v>
      </c>
      <c r="CA351" t="b">
        <v>1</v>
      </c>
      <c r="CB351" t="b">
        <v>0</v>
      </c>
      <c r="CC351" t="b">
        <v>1</v>
      </c>
      <c r="CD351" t="b">
        <v>0</v>
      </c>
      <c r="CE351" t="b">
        <v>0</v>
      </c>
      <c r="CF351" t="b">
        <v>1</v>
      </c>
      <c r="CG351" t="b">
        <v>0</v>
      </c>
      <c r="CH351" t="b">
        <v>0</v>
      </c>
      <c r="CI351" t="b">
        <v>1</v>
      </c>
      <c r="CJ351" t="b">
        <v>0</v>
      </c>
      <c r="CK351" t="b">
        <v>0</v>
      </c>
      <c r="CL351" t="b">
        <v>0</v>
      </c>
      <c r="CM351" t="b">
        <v>0</v>
      </c>
      <c r="CN351" t="b">
        <v>0</v>
      </c>
      <c r="CO351" t="b">
        <v>0</v>
      </c>
      <c r="CP351" t="b">
        <v>0</v>
      </c>
      <c r="CQ351" t="b">
        <v>0</v>
      </c>
      <c r="CR351" t="b">
        <v>0</v>
      </c>
    </row>
    <row r="352" spans="1:96" x14ac:dyDescent="0.25">
      <c r="A352">
        <v>536</v>
      </c>
      <c r="B352" t="s">
        <v>547</v>
      </c>
      <c r="C352" t="s">
        <v>548</v>
      </c>
      <c r="D352" t="s">
        <v>549</v>
      </c>
      <c r="E352" t="s">
        <v>57</v>
      </c>
      <c r="F352" t="s">
        <v>3599</v>
      </c>
      <c r="G352">
        <v>26105</v>
      </c>
      <c r="H352" t="s">
        <v>2197</v>
      </c>
      <c r="I352" t="s">
        <v>61</v>
      </c>
      <c r="J352" t="s">
        <v>2197</v>
      </c>
      <c r="K352" t="s">
        <v>2197</v>
      </c>
      <c r="L352">
        <v>1200</v>
      </c>
      <c r="M352" t="s">
        <v>219</v>
      </c>
      <c r="N352" t="s">
        <v>61</v>
      </c>
      <c r="O352">
        <v>3</v>
      </c>
      <c r="P352">
        <v>2</v>
      </c>
      <c r="Q352">
        <v>0.83333333333333348</v>
      </c>
      <c r="V352">
        <v>929532</v>
      </c>
      <c r="W352">
        <v>704283</v>
      </c>
      <c r="X352">
        <v>55</v>
      </c>
      <c r="Y352">
        <v>3</v>
      </c>
      <c r="Z352">
        <v>165231</v>
      </c>
      <c r="AA352">
        <v>0.94545454545454544</v>
      </c>
      <c r="AB352">
        <v>2</v>
      </c>
      <c r="AC352" t="s">
        <v>3600</v>
      </c>
      <c r="AD352" t="s">
        <v>3601</v>
      </c>
      <c r="AE352">
        <v>0</v>
      </c>
      <c r="AG352" t="s">
        <v>2213</v>
      </c>
      <c r="AI352" t="s">
        <v>3602</v>
      </c>
      <c r="AL352" t="s">
        <v>3603</v>
      </c>
      <c r="AN352" t="s">
        <v>10</v>
      </c>
      <c r="AO352" t="s">
        <v>550</v>
      </c>
      <c r="AP352" t="s">
        <v>551</v>
      </c>
      <c r="AQ352" t="s">
        <v>61</v>
      </c>
      <c r="AV352">
        <v>2</v>
      </c>
      <c r="AW352" t="s">
        <v>2514</v>
      </c>
      <c r="AX352" t="s">
        <v>2343</v>
      </c>
      <c r="BE352" t="s">
        <v>60</v>
      </c>
      <c r="BH352" t="s">
        <v>60</v>
      </c>
      <c r="BN352" t="s">
        <v>60</v>
      </c>
      <c r="BQ352" t="s">
        <v>61</v>
      </c>
      <c r="BR352">
        <v>43861</v>
      </c>
      <c r="BS352">
        <v>-0.49041095890410957</v>
      </c>
      <c r="BT352">
        <v>43861</v>
      </c>
      <c r="BU352" t="s">
        <v>11</v>
      </c>
      <c r="BV352" t="s">
        <v>60</v>
      </c>
      <c r="BW352" t="s">
        <v>60</v>
      </c>
      <c r="BX352" t="e">
        <v>#VALUE!</v>
      </c>
      <c r="BY352" t="s">
        <v>2197</v>
      </c>
      <c r="BZ352" t="b">
        <v>0</v>
      </c>
      <c r="CA352" t="b">
        <v>1</v>
      </c>
      <c r="CB352" t="b">
        <v>0</v>
      </c>
      <c r="CC352" t="b">
        <v>1</v>
      </c>
      <c r="CD352" t="b">
        <v>0</v>
      </c>
      <c r="CE352" t="b">
        <v>0</v>
      </c>
      <c r="CF352" t="b">
        <v>0</v>
      </c>
      <c r="CG352" t="b">
        <v>0</v>
      </c>
      <c r="CH352" t="b">
        <v>0</v>
      </c>
      <c r="CI352" t="b">
        <v>0</v>
      </c>
      <c r="CJ352" t="b">
        <v>1</v>
      </c>
      <c r="CK352" t="b">
        <v>0</v>
      </c>
      <c r="CL352" t="b">
        <v>0</v>
      </c>
      <c r="CM352" t="b">
        <v>0</v>
      </c>
      <c r="CN352" t="b">
        <v>1</v>
      </c>
      <c r="CO352" t="b">
        <v>0</v>
      </c>
      <c r="CP352" t="b">
        <v>0</v>
      </c>
      <c r="CQ352" t="b">
        <v>0</v>
      </c>
      <c r="CR352" t="b">
        <v>0</v>
      </c>
    </row>
    <row r="353" spans="1:96" x14ac:dyDescent="0.25">
      <c r="A353">
        <v>539</v>
      </c>
      <c r="B353" t="s">
        <v>879</v>
      </c>
      <c r="C353" t="s">
        <v>881</v>
      </c>
      <c r="D353" t="s">
        <v>144</v>
      </c>
      <c r="E353" t="s">
        <v>113</v>
      </c>
      <c r="F353" t="s">
        <v>880</v>
      </c>
      <c r="G353">
        <v>16127</v>
      </c>
      <c r="H353">
        <v>2</v>
      </c>
      <c r="I353" t="s">
        <v>122</v>
      </c>
      <c r="J353" t="s">
        <v>226</v>
      </c>
      <c r="K353">
        <v>11</v>
      </c>
      <c r="L353">
        <v>3000</v>
      </c>
      <c r="M353" t="s">
        <v>98</v>
      </c>
      <c r="N353" t="s">
        <v>1988</v>
      </c>
      <c r="O353">
        <v>3</v>
      </c>
      <c r="P353">
        <v>3</v>
      </c>
      <c r="Q353">
        <v>1</v>
      </c>
      <c r="V353">
        <v>531219</v>
      </c>
      <c r="W353">
        <v>552459</v>
      </c>
      <c r="X353">
        <v>140</v>
      </c>
      <c r="Y353">
        <v>22</v>
      </c>
      <c r="Z353">
        <v>65787</v>
      </c>
      <c r="AA353">
        <v>0.84285714285714286</v>
      </c>
      <c r="AB353">
        <v>0</v>
      </c>
      <c r="AC353" t="s">
        <v>2959</v>
      </c>
      <c r="AD353" t="s">
        <v>61</v>
      </c>
      <c r="AE353">
        <v>0</v>
      </c>
      <c r="AG353">
        <v>43873</v>
      </c>
      <c r="AI353" t="s">
        <v>3545</v>
      </c>
      <c r="AL353" t="s">
        <v>2303</v>
      </c>
      <c r="AN353" t="s">
        <v>10</v>
      </c>
      <c r="AO353" t="s">
        <v>882</v>
      </c>
      <c r="AP353" t="s">
        <v>417</v>
      </c>
      <c r="AQ353">
        <v>0</v>
      </c>
      <c r="AR353" t="s">
        <v>2213</v>
      </c>
      <c r="AS353" t="s">
        <v>3106</v>
      </c>
      <c r="AT353" t="s">
        <v>919</v>
      </c>
      <c r="AU353" t="s">
        <v>3546</v>
      </c>
      <c r="AV353">
        <v>0</v>
      </c>
      <c r="AZ353" t="s">
        <v>4</v>
      </c>
      <c r="BC353" t="s">
        <v>10</v>
      </c>
      <c r="BD353">
        <v>180</v>
      </c>
      <c r="BE353" t="s">
        <v>60</v>
      </c>
      <c r="BH353" t="s">
        <v>60</v>
      </c>
      <c r="BK353" t="s">
        <v>10</v>
      </c>
      <c r="BL353">
        <v>540</v>
      </c>
      <c r="BM353">
        <v>60</v>
      </c>
      <c r="BN353" t="s">
        <v>60</v>
      </c>
      <c r="BP353">
        <v>90</v>
      </c>
      <c r="BQ353" t="s">
        <v>61</v>
      </c>
      <c r="BR353">
        <v>44104</v>
      </c>
      <c r="BS353">
        <v>0.17534246575342466</v>
      </c>
      <c r="BT353">
        <v>44104</v>
      </c>
      <c r="BU353" t="s">
        <v>11</v>
      </c>
      <c r="BV353">
        <v>673303.71</v>
      </c>
      <c r="BW353">
        <v>40188.97</v>
      </c>
      <c r="BX353">
        <v>5.9689215138885844E-2</v>
      </c>
      <c r="BY353" t="s">
        <v>2332</v>
      </c>
      <c r="BZ353" t="b">
        <v>0</v>
      </c>
      <c r="CA353" t="b">
        <v>0</v>
      </c>
      <c r="CB353" t="b">
        <v>0</v>
      </c>
      <c r="CC353" t="b">
        <v>0</v>
      </c>
      <c r="CD353" t="b">
        <v>0</v>
      </c>
      <c r="CE353" t="b">
        <v>0</v>
      </c>
      <c r="CF353" t="b">
        <v>0</v>
      </c>
      <c r="CG353" t="b">
        <v>0</v>
      </c>
      <c r="CH353" t="b">
        <v>0</v>
      </c>
      <c r="CI353" t="b">
        <v>0</v>
      </c>
      <c r="CJ353" t="b">
        <v>0</v>
      </c>
      <c r="CK353" t="b">
        <v>0</v>
      </c>
      <c r="CL353" t="b">
        <v>0</v>
      </c>
      <c r="CM353" t="b">
        <v>0</v>
      </c>
      <c r="CN353" t="b">
        <v>0</v>
      </c>
      <c r="CO353" t="b">
        <v>0</v>
      </c>
      <c r="CP353" t="b">
        <v>0</v>
      </c>
      <c r="CQ353" t="b">
        <v>0</v>
      </c>
      <c r="CR353" t="b">
        <v>0</v>
      </c>
    </row>
    <row r="354" spans="1:96" x14ac:dyDescent="0.25">
      <c r="A354">
        <v>540</v>
      </c>
      <c r="B354" t="s">
        <v>1098</v>
      </c>
      <c r="C354" t="s">
        <v>1100</v>
      </c>
      <c r="D354" t="s">
        <v>323</v>
      </c>
      <c r="E354" t="s">
        <v>72</v>
      </c>
      <c r="F354" t="s">
        <v>1099</v>
      </c>
      <c r="G354">
        <v>64086</v>
      </c>
      <c r="H354">
        <v>2</v>
      </c>
      <c r="I354" t="s">
        <v>122</v>
      </c>
      <c r="J354" t="s">
        <v>313</v>
      </c>
      <c r="K354">
        <v>14</v>
      </c>
      <c r="L354">
        <v>1249</v>
      </c>
      <c r="M354" t="s">
        <v>803</v>
      </c>
      <c r="N354" t="s">
        <v>2296</v>
      </c>
      <c r="O354">
        <v>2</v>
      </c>
      <c r="P354">
        <v>3</v>
      </c>
      <c r="Q354">
        <v>0.91666666666666652</v>
      </c>
      <c r="V354" t="s">
        <v>61</v>
      </c>
      <c r="W354">
        <v>430582</v>
      </c>
      <c r="X354">
        <v>54</v>
      </c>
      <c r="Y354">
        <v>11</v>
      </c>
      <c r="Z354">
        <v>49710</v>
      </c>
      <c r="AA354">
        <v>0.79629629629629628</v>
      </c>
      <c r="AB354">
        <v>2</v>
      </c>
      <c r="AC354" t="s">
        <v>2389</v>
      </c>
      <c r="AD354" t="s">
        <v>61</v>
      </c>
      <c r="AE354">
        <v>0</v>
      </c>
      <c r="AF354">
        <v>0</v>
      </c>
      <c r="AG354">
        <v>43880</v>
      </c>
      <c r="AI354" t="s">
        <v>3200</v>
      </c>
      <c r="AL354" t="s">
        <v>2303</v>
      </c>
      <c r="AN354" t="s">
        <v>10</v>
      </c>
      <c r="AO354" t="s">
        <v>3201</v>
      </c>
      <c r="AP354">
        <v>4</v>
      </c>
      <c r="AQ354">
        <v>4.2</v>
      </c>
      <c r="AR354" t="s">
        <v>3202</v>
      </c>
      <c r="AS354" t="s">
        <v>3203</v>
      </c>
      <c r="AT354" t="s">
        <v>2717</v>
      </c>
      <c r="AU354" t="s">
        <v>3204</v>
      </c>
      <c r="AV354">
        <v>2</v>
      </c>
      <c r="AW354" t="s">
        <v>2293</v>
      </c>
      <c r="AX354" t="s">
        <v>2284</v>
      </c>
      <c r="AZ354" t="s">
        <v>3</v>
      </c>
      <c r="BB354" t="s">
        <v>2963</v>
      </c>
      <c r="BC354" t="s">
        <v>10</v>
      </c>
      <c r="BD354">
        <v>180</v>
      </c>
      <c r="BE354" t="s">
        <v>60</v>
      </c>
      <c r="BF354" t="s">
        <v>10</v>
      </c>
      <c r="BG354">
        <v>0</v>
      </c>
      <c r="BH354" t="e">
        <v>#VALUE!</v>
      </c>
      <c r="BJ354">
        <v>0.05</v>
      </c>
      <c r="BN354" t="s">
        <v>60</v>
      </c>
      <c r="BQ354" t="s">
        <v>61</v>
      </c>
      <c r="BR354">
        <v>44227</v>
      </c>
      <c r="BS354">
        <v>0.51232876712328768</v>
      </c>
      <c r="BT354">
        <v>44227</v>
      </c>
      <c r="BU354" t="s">
        <v>11</v>
      </c>
      <c r="BV354">
        <v>373413.84</v>
      </c>
      <c r="BW354">
        <v>-15643.5</v>
      </c>
      <c r="BX354">
        <v>-4.1893198173908068E-2</v>
      </c>
      <c r="BY354" t="s">
        <v>2332</v>
      </c>
      <c r="BZ354" t="b">
        <v>1</v>
      </c>
      <c r="CA354" t="b">
        <v>1</v>
      </c>
      <c r="CB354" t="b">
        <v>0</v>
      </c>
      <c r="CC354" t="b">
        <v>0</v>
      </c>
      <c r="CD354" t="b">
        <v>0</v>
      </c>
      <c r="CE354" t="b">
        <v>0</v>
      </c>
      <c r="CF354" t="b">
        <v>0</v>
      </c>
      <c r="CG354" t="b">
        <v>0</v>
      </c>
      <c r="CH354" t="b">
        <v>0</v>
      </c>
      <c r="CI354" t="b">
        <v>0</v>
      </c>
      <c r="CJ354" t="b">
        <v>0</v>
      </c>
      <c r="CK354" t="b">
        <v>0</v>
      </c>
      <c r="CL354" t="b">
        <v>0</v>
      </c>
      <c r="CM354" t="b">
        <v>0</v>
      </c>
      <c r="CN354" t="b">
        <v>0</v>
      </c>
      <c r="CO354" t="b">
        <v>0</v>
      </c>
      <c r="CP354" t="b">
        <v>0</v>
      </c>
      <c r="CQ354" t="b">
        <v>0</v>
      </c>
      <c r="CR354" t="b">
        <v>0</v>
      </c>
    </row>
    <row r="355" spans="1:96" x14ac:dyDescent="0.25">
      <c r="A355">
        <v>541</v>
      </c>
      <c r="B355" t="s">
        <v>775</v>
      </c>
      <c r="C355" t="s">
        <v>777</v>
      </c>
      <c r="D355" t="s">
        <v>778</v>
      </c>
      <c r="E355" t="s">
        <v>57</v>
      </c>
      <c r="F355" t="s">
        <v>776</v>
      </c>
      <c r="G355">
        <v>5403</v>
      </c>
      <c r="H355" t="s">
        <v>2197</v>
      </c>
      <c r="I355" t="s">
        <v>61</v>
      </c>
      <c r="J355" t="s">
        <v>2197</v>
      </c>
      <c r="K355" t="s">
        <v>2197</v>
      </c>
      <c r="L355">
        <v>1200</v>
      </c>
      <c r="M355" t="s">
        <v>779</v>
      </c>
      <c r="N355" t="s">
        <v>2296</v>
      </c>
      <c r="O355">
        <v>2</v>
      </c>
      <c r="P355">
        <v>2</v>
      </c>
      <c r="Q355">
        <v>0.75</v>
      </c>
      <c r="V355">
        <v>564297</v>
      </c>
      <c r="W355">
        <v>550160</v>
      </c>
      <c r="X355">
        <v>76</v>
      </c>
      <c r="Y355">
        <v>4</v>
      </c>
      <c r="Z355">
        <v>42729</v>
      </c>
      <c r="AA355">
        <v>0.94736842105263153</v>
      </c>
      <c r="AB355">
        <v>4</v>
      </c>
      <c r="AC355" t="s">
        <v>3589</v>
      </c>
      <c r="AD355" t="s">
        <v>3590</v>
      </c>
      <c r="AE355">
        <v>0</v>
      </c>
      <c r="AG355">
        <v>43874</v>
      </c>
      <c r="AI355" t="s">
        <v>3591</v>
      </c>
      <c r="AL355" t="s">
        <v>2303</v>
      </c>
      <c r="AN355" t="s">
        <v>10</v>
      </c>
      <c r="AO355" t="s">
        <v>780</v>
      </c>
      <c r="AP355" t="s">
        <v>781</v>
      </c>
      <c r="AQ355" t="s">
        <v>61</v>
      </c>
      <c r="AR355" t="s">
        <v>2532</v>
      </c>
      <c r="AS355" t="s">
        <v>3592</v>
      </c>
      <c r="AT355" t="s">
        <v>3593</v>
      </c>
      <c r="AU355" t="s">
        <v>3335</v>
      </c>
      <c r="AV355">
        <v>4</v>
      </c>
      <c r="BC355" t="s">
        <v>11</v>
      </c>
      <c r="BE355" t="s">
        <v>60</v>
      </c>
      <c r="BH355" t="s">
        <v>60</v>
      </c>
      <c r="BN355" t="s">
        <v>60</v>
      </c>
      <c r="BQ355" t="s">
        <v>61</v>
      </c>
      <c r="BR355">
        <v>43951</v>
      </c>
      <c r="BS355">
        <v>-0.24383561643835616</v>
      </c>
      <c r="BT355">
        <v>43951</v>
      </c>
      <c r="BU355" t="s">
        <v>11</v>
      </c>
      <c r="BV355" t="s">
        <v>60</v>
      </c>
      <c r="BW355" t="s">
        <v>60</v>
      </c>
      <c r="BX355" t="e">
        <v>#VALUE!</v>
      </c>
      <c r="BY355" t="s">
        <v>2197</v>
      </c>
      <c r="BZ355" t="b">
        <v>0</v>
      </c>
      <c r="CA355" t="b">
        <v>1</v>
      </c>
      <c r="CB355" t="b">
        <v>0</v>
      </c>
      <c r="CC355" t="b">
        <v>1</v>
      </c>
      <c r="CD355" t="b">
        <v>0</v>
      </c>
      <c r="CE355" t="b">
        <v>0</v>
      </c>
      <c r="CF355" t="b">
        <v>0</v>
      </c>
      <c r="CG355" t="b">
        <v>0</v>
      </c>
      <c r="CH355" t="b">
        <v>0</v>
      </c>
      <c r="CI355" t="b">
        <v>0</v>
      </c>
      <c r="CJ355" t="b">
        <v>1</v>
      </c>
      <c r="CK355" t="b">
        <v>0</v>
      </c>
      <c r="CL355" t="b">
        <v>0</v>
      </c>
      <c r="CM355" t="b">
        <v>0</v>
      </c>
      <c r="CN355" t="b">
        <v>0</v>
      </c>
      <c r="CO355" t="b">
        <v>0</v>
      </c>
      <c r="CP355" t="b">
        <v>0</v>
      </c>
      <c r="CQ355" t="b">
        <v>0</v>
      </c>
      <c r="CR355" t="b">
        <v>0</v>
      </c>
    </row>
    <row r="356" spans="1:96" x14ac:dyDescent="0.25">
      <c r="A356">
        <v>542</v>
      </c>
      <c r="B356" t="s">
        <v>1101</v>
      </c>
      <c r="C356" t="s">
        <v>1103</v>
      </c>
      <c r="D356" t="s">
        <v>56</v>
      </c>
      <c r="E356" t="s">
        <v>113</v>
      </c>
      <c r="F356" t="s">
        <v>1102</v>
      </c>
      <c r="G356">
        <v>14304</v>
      </c>
      <c r="H356">
        <v>1</v>
      </c>
      <c r="I356" t="s">
        <v>4027</v>
      </c>
      <c r="J356" t="s">
        <v>73</v>
      </c>
      <c r="K356">
        <v>2</v>
      </c>
      <c r="L356">
        <v>1992</v>
      </c>
      <c r="M356" t="s">
        <v>647</v>
      </c>
      <c r="N356" t="s">
        <v>1988</v>
      </c>
      <c r="O356">
        <v>1</v>
      </c>
      <c r="P356">
        <v>3</v>
      </c>
      <c r="Q356">
        <v>0.66666666666666663</v>
      </c>
      <c r="V356" t="s">
        <v>61</v>
      </c>
      <c r="W356">
        <v>722055</v>
      </c>
      <c r="X356">
        <v>128</v>
      </c>
      <c r="Y356">
        <v>16</v>
      </c>
      <c r="Z356">
        <v>71346</v>
      </c>
      <c r="AA356">
        <v>0.875</v>
      </c>
      <c r="AB356">
        <v>0</v>
      </c>
      <c r="AC356" t="s">
        <v>2959</v>
      </c>
      <c r="AD356" t="s">
        <v>61</v>
      </c>
      <c r="AE356">
        <v>0</v>
      </c>
      <c r="AG356">
        <v>43874</v>
      </c>
      <c r="AI356" t="s">
        <v>2289</v>
      </c>
      <c r="AL356" t="s">
        <v>2303</v>
      </c>
      <c r="AN356" t="s">
        <v>10</v>
      </c>
      <c r="AO356" t="s">
        <v>1104</v>
      </c>
      <c r="AP356" t="s">
        <v>1105</v>
      </c>
      <c r="AQ356" t="s">
        <v>3576</v>
      </c>
      <c r="AR356" t="s">
        <v>2213</v>
      </c>
      <c r="AS356" t="s">
        <v>3577</v>
      </c>
      <c r="AT356" t="s">
        <v>3578</v>
      </c>
      <c r="AU356" t="s">
        <v>3579</v>
      </c>
      <c r="AV356">
        <v>0</v>
      </c>
      <c r="AW356" t="s">
        <v>2293</v>
      </c>
      <c r="AX356" t="s">
        <v>2301</v>
      </c>
      <c r="AZ356" t="s">
        <v>4</v>
      </c>
      <c r="BC356" t="s">
        <v>10</v>
      </c>
      <c r="BD356">
        <v>180</v>
      </c>
      <c r="BE356" t="s">
        <v>60</v>
      </c>
      <c r="BH356" t="s">
        <v>60</v>
      </c>
      <c r="BK356" t="s">
        <v>10</v>
      </c>
      <c r="BL356">
        <v>540</v>
      </c>
      <c r="BM356" t="s">
        <v>2298</v>
      </c>
      <c r="BN356" t="s">
        <v>60</v>
      </c>
      <c r="BP356">
        <v>180</v>
      </c>
      <c r="BQ356" t="s">
        <v>61</v>
      </c>
      <c r="BR356">
        <v>44227</v>
      </c>
      <c r="BS356">
        <v>0.51232876712328768</v>
      </c>
      <c r="BT356">
        <v>44227</v>
      </c>
      <c r="BU356" t="s">
        <v>11</v>
      </c>
      <c r="BV356">
        <v>513674.45</v>
      </c>
      <c r="BW356">
        <v>4892.67</v>
      </c>
      <c r="BX356">
        <v>9.5248459408483338E-3</v>
      </c>
      <c r="BY356" t="s">
        <v>2332</v>
      </c>
      <c r="BZ356" t="b">
        <v>0</v>
      </c>
      <c r="CA356" t="b">
        <v>0</v>
      </c>
      <c r="CB356" t="b">
        <v>0</v>
      </c>
      <c r="CC356" t="b">
        <v>0</v>
      </c>
      <c r="CD356" t="b">
        <v>0</v>
      </c>
      <c r="CE356" t="b">
        <v>0</v>
      </c>
      <c r="CF356" t="b">
        <v>0</v>
      </c>
      <c r="CG356" t="b">
        <v>0</v>
      </c>
      <c r="CH356" t="b">
        <v>0</v>
      </c>
      <c r="CI356" t="b">
        <v>0</v>
      </c>
      <c r="CJ356" t="b">
        <v>0</v>
      </c>
      <c r="CK356" t="b">
        <v>0</v>
      </c>
      <c r="CL356" t="b">
        <v>0</v>
      </c>
      <c r="CM356" t="b">
        <v>0</v>
      </c>
      <c r="CN356" t="b">
        <v>0</v>
      </c>
      <c r="CO356" t="b">
        <v>0</v>
      </c>
      <c r="CP356" t="b">
        <v>0</v>
      </c>
      <c r="CQ356" t="b">
        <v>0</v>
      </c>
      <c r="CR356" t="b">
        <v>0</v>
      </c>
    </row>
    <row r="357" spans="1:96" x14ac:dyDescent="0.25">
      <c r="A357">
        <v>545</v>
      </c>
      <c r="B357" t="s">
        <v>749</v>
      </c>
      <c r="C357" t="s">
        <v>751</v>
      </c>
      <c r="D357" t="s">
        <v>151</v>
      </c>
      <c r="E357" t="s">
        <v>57</v>
      </c>
      <c r="F357" t="s">
        <v>750</v>
      </c>
      <c r="G357">
        <v>22601</v>
      </c>
      <c r="H357">
        <v>2</v>
      </c>
      <c r="I357" t="s">
        <v>122</v>
      </c>
      <c r="J357" t="s">
        <v>97</v>
      </c>
      <c r="K357">
        <v>13</v>
      </c>
      <c r="L357">
        <v>1002</v>
      </c>
      <c r="M357" t="s">
        <v>98</v>
      </c>
      <c r="N357" t="s">
        <v>1988</v>
      </c>
      <c r="O357">
        <v>3</v>
      </c>
      <c r="P357">
        <v>3</v>
      </c>
      <c r="Q357">
        <v>1</v>
      </c>
      <c r="V357">
        <v>473103</v>
      </c>
      <c r="W357">
        <v>485559</v>
      </c>
      <c r="X357">
        <v>70</v>
      </c>
      <c r="Y357" t="s">
        <v>61</v>
      </c>
      <c r="Z357">
        <v>45237</v>
      </c>
      <c r="AA357" t="e">
        <v>#VALUE!</v>
      </c>
      <c r="AB357">
        <v>4</v>
      </c>
      <c r="AC357" t="s">
        <v>61</v>
      </c>
      <c r="AD357" t="s">
        <v>61</v>
      </c>
      <c r="AF357" t="s">
        <v>61</v>
      </c>
      <c r="AG357" t="s">
        <v>60</v>
      </c>
      <c r="AI357" t="s">
        <v>2289</v>
      </c>
      <c r="AL357" t="s">
        <v>2303</v>
      </c>
      <c r="AN357" t="s">
        <v>11</v>
      </c>
      <c r="AO357" t="s">
        <v>92</v>
      </c>
      <c r="AP357" t="s">
        <v>61</v>
      </c>
      <c r="AQ357" t="s">
        <v>61</v>
      </c>
      <c r="AR357" t="s">
        <v>61</v>
      </c>
      <c r="AV357">
        <v>4</v>
      </c>
      <c r="BE357" t="s">
        <v>60</v>
      </c>
      <c r="BH357" t="s">
        <v>60</v>
      </c>
      <c r="BN357" t="s">
        <v>60</v>
      </c>
      <c r="BQ357" t="s">
        <v>61</v>
      </c>
      <c r="BR357">
        <v>43921</v>
      </c>
      <c r="BS357">
        <v>-0.32602739726027397</v>
      </c>
      <c r="BT357">
        <v>43921</v>
      </c>
      <c r="BU357" t="s">
        <v>11</v>
      </c>
      <c r="BV357">
        <v>458465.56</v>
      </c>
      <c r="BW357">
        <v>43041.3</v>
      </c>
      <c r="BX357">
        <v>9.3881206693039287E-2</v>
      </c>
      <c r="BY357" t="s">
        <v>2332</v>
      </c>
      <c r="BZ357" t="b">
        <v>0</v>
      </c>
      <c r="CA357" t="b">
        <v>0</v>
      </c>
      <c r="CB357" t="b">
        <v>0</v>
      </c>
      <c r="CC357" t="b">
        <v>0</v>
      </c>
      <c r="CD357" t="b">
        <v>0</v>
      </c>
      <c r="CE357" t="b">
        <v>0</v>
      </c>
      <c r="CF357" t="b">
        <v>0</v>
      </c>
      <c r="CG357" t="b">
        <v>0</v>
      </c>
      <c r="CH357" t="b">
        <v>0</v>
      </c>
      <c r="CI357" t="b">
        <v>0</v>
      </c>
      <c r="CJ357" t="b">
        <v>0</v>
      </c>
      <c r="CK357" t="b">
        <v>0</v>
      </c>
      <c r="CL357" t="b">
        <v>0</v>
      </c>
      <c r="CM357" t="b">
        <v>0</v>
      </c>
      <c r="CN357" t="b">
        <v>0</v>
      </c>
      <c r="CO357" t="b">
        <v>0</v>
      </c>
      <c r="CP357" t="b">
        <v>0</v>
      </c>
      <c r="CQ357" t="b">
        <v>0</v>
      </c>
      <c r="CR357" t="b">
        <v>0</v>
      </c>
    </row>
    <row r="358" spans="1:96" x14ac:dyDescent="0.25">
      <c r="A358">
        <v>548</v>
      </c>
      <c r="B358" t="s">
        <v>1106</v>
      </c>
      <c r="C358" t="s">
        <v>1108</v>
      </c>
      <c r="D358" t="s">
        <v>254</v>
      </c>
      <c r="E358" t="s">
        <v>57</v>
      </c>
      <c r="F358" t="s">
        <v>1107</v>
      </c>
      <c r="G358">
        <v>30064</v>
      </c>
      <c r="H358">
        <v>2</v>
      </c>
      <c r="I358" t="s">
        <v>122</v>
      </c>
      <c r="J358" t="s">
        <v>250</v>
      </c>
      <c r="K358">
        <v>6</v>
      </c>
      <c r="L358">
        <v>2300</v>
      </c>
      <c r="M358" t="s">
        <v>158</v>
      </c>
      <c r="N358" t="s">
        <v>2306</v>
      </c>
      <c r="O358">
        <v>3</v>
      </c>
      <c r="P358">
        <v>3</v>
      </c>
      <c r="Q358">
        <v>1</v>
      </c>
      <c r="V358">
        <v>255676</v>
      </c>
      <c r="W358" t="s">
        <v>61</v>
      </c>
      <c r="X358">
        <v>54</v>
      </c>
      <c r="Y358">
        <v>11</v>
      </c>
      <c r="Z358" t="s">
        <v>61</v>
      </c>
      <c r="AA358">
        <v>0.79629629629629628</v>
      </c>
      <c r="AB358">
        <v>0</v>
      </c>
      <c r="AC358" t="s">
        <v>2213</v>
      </c>
      <c r="AD358" t="s">
        <v>61</v>
      </c>
      <c r="AE358">
        <v>0</v>
      </c>
      <c r="AG358">
        <v>43878</v>
      </c>
      <c r="AI358" t="s">
        <v>3528</v>
      </c>
      <c r="AL358" t="s">
        <v>2303</v>
      </c>
      <c r="AN358" t="s">
        <v>10</v>
      </c>
      <c r="AO358" t="s">
        <v>1109</v>
      </c>
      <c r="AP358" t="s">
        <v>417</v>
      </c>
      <c r="AQ358">
        <v>0</v>
      </c>
      <c r="AR358" t="s">
        <v>2213</v>
      </c>
      <c r="AS358" t="s">
        <v>3516</v>
      </c>
      <c r="AT358" t="s">
        <v>2291</v>
      </c>
      <c r="AU358" t="s">
        <v>3529</v>
      </c>
      <c r="AV358">
        <v>0</v>
      </c>
      <c r="AZ358" t="s">
        <v>4</v>
      </c>
      <c r="BC358" t="s">
        <v>10</v>
      </c>
      <c r="BD358">
        <v>180</v>
      </c>
      <c r="BE358" t="s">
        <v>60</v>
      </c>
      <c r="BF358" t="s">
        <v>10</v>
      </c>
      <c r="BH358" t="e">
        <v>#VALUE!</v>
      </c>
      <c r="BJ358" t="s">
        <v>3530</v>
      </c>
      <c r="BK358" t="s">
        <v>10</v>
      </c>
      <c r="BL358">
        <v>360</v>
      </c>
      <c r="BM358">
        <v>60</v>
      </c>
      <c r="BN358" t="s">
        <v>60</v>
      </c>
      <c r="BP358">
        <v>60</v>
      </c>
      <c r="BQ358" t="s">
        <v>61</v>
      </c>
      <c r="BR358">
        <v>44227</v>
      </c>
      <c r="BS358">
        <v>0.51232876712328768</v>
      </c>
      <c r="BT358">
        <v>44227</v>
      </c>
      <c r="BU358" t="s">
        <v>11</v>
      </c>
      <c r="BV358">
        <v>407891.17</v>
      </c>
      <c r="BW358">
        <v>-42338.36</v>
      </c>
      <c r="BX358">
        <v>-0.1037981773422553</v>
      </c>
      <c r="BY358" t="s">
        <v>2332</v>
      </c>
      <c r="BZ358" t="b">
        <v>0</v>
      </c>
      <c r="CA358" t="b">
        <v>0</v>
      </c>
      <c r="CB358" t="b">
        <v>0</v>
      </c>
      <c r="CC358" t="b">
        <v>0</v>
      </c>
      <c r="CD358" t="b">
        <v>0</v>
      </c>
      <c r="CE358" t="b">
        <v>0</v>
      </c>
      <c r="CF358" t="b">
        <v>0</v>
      </c>
      <c r="CG358" t="b">
        <v>0</v>
      </c>
      <c r="CH358" t="b">
        <v>0</v>
      </c>
      <c r="CI358" t="b">
        <v>0</v>
      </c>
      <c r="CJ358" t="b">
        <v>0</v>
      </c>
      <c r="CK358" t="b">
        <v>0</v>
      </c>
      <c r="CL358" t="b">
        <v>0</v>
      </c>
      <c r="CM358" t="b">
        <v>0</v>
      </c>
      <c r="CN358" t="b">
        <v>0</v>
      </c>
      <c r="CO358" t="b">
        <v>0</v>
      </c>
      <c r="CP358" t="b">
        <v>0</v>
      </c>
      <c r="CQ358" t="b">
        <v>0</v>
      </c>
      <c r="CR358" t="b">
        <v>0</v>
      </c>
    </row>
    <row r="359" spans="1:96" x14ac:dyDescent="0.25">
      <c r="A359">
        <v>549</v>
      </c>
      <c r="B359" t="s">
        <v>1110</v>
      </c>
      <c r="C359" t="s">
        <v>1112</v>
      </c>
      <c r="D359" t="s">
        <v>144</v>
      </c>
      <c r="E359" t="s">
        <v>113</v>
      </c>
      <c r="F359" t="s">
        <v>1111</v>
      </c>
      <c r="G359">
        <v>17033</v>
      </c>
      <c r="H359">
        <v>2</v>
      </c>
      <c r="I359" t="s">
        <v>122</v>
      </c>
      <c r="J359" t="s">
        <v>97</v>
      </c>
      <c r="K359">
        <v>13</v>
      </c>
      <c r="L359">
        <v>2000</v>
      </c>
      <c r="M359" t="s">
        <v>188</v>
      </c>
      <c r="N359" t="s">
        <v>2311</v>
      </c>
      <c r="O359">
        <v>3</v>
      </c>
      <c r="P359">
        <v>3</v>
      </c>
      <c r="Q359">
        <v>1</v>
      </c>
      <c r="V359" t="s">
        <v>61</v>
      </c>
      <c r="W359" t="s">
        <v>61</v>
      </c>
      <c r="X359" t="s">
        <v>61</v>
      </c>
      <c r="Y359" t="s">
        <v>61</v>
      </c>
      <c r="Z359" t="s">
        <v>61</v>
      </c>
      <c r="AA359" t="e">
        <v>#VALUE!</v>
      </c>
      <c r="AC359" t="s">
        <v>61</v>
      </c>
      <c r="AD359" t="s">
        <v>61</v>
      </c>
      <c r="AF359" t="s">
        <v>61</v>
      </c>
      <c r="AG359" t="s">
        <v>60</v>
      </c>
      <c r="AI359" t="s">
        <v>2289</v>
      </c>
      <c r="AL359" t="s">
        <v>2303</v>
      </c>
      <c r="AN359" t="s">
        <v>11</v>
      </c>
      <c r="AO359" t="s">
        <v>92</v>
      </c>
      <c r="AP359" t="s">
        <v>61</v>
      </c>
      <c r="AQ359" t="s">
        <v>61</v>
      </c>
      <c r="AR359" t="s">
        <v>61</v>
      </c>
      <c r="AV359">
        <v>0</v>
      </c>
      <c r="BE359" t="s">
        <v>60</v>
      </c>
      <c r="BH359" t="s">
        <v>60</v>
      </c>
      <c r="BN359" t="s">
        <v>60</v>
      </c>
      <c r="BQ359" t="s">
        <v>61</v>
      </c>
      <c r="BR359">
        <v>44227</v>
      </c>
      <c r="BS359">
        <v>0.51232876712328768</v>
      </c>
      <c r="BT359">
        <v>44227</v>
      </c>
      <c r="BU359" t="s">
        <v>11</v>
      </c>
      <c r="BV359">
        <v>795833.16</v>
      </c>
      <c r="BW359">
        <v>177837.31</v>
      </c>
      <c r="BX359">
        <v>0.22346054291077791</v>
      </c>
      <c r="BY359" t="s">
        <v>2332</v>
      </c>
      <c r="BZ359" t="b">
        <v>0</v>
      </c>
      <c r="CA359" t="b">
        <v>0</v>
      </c>
      <c r="CB359" t="b">
        <v>0</v>
      </c>
      <c r="CC359" t="b">
        <v>0</v>
      </c>
      <c r="CD359" t="b">
        <v>0</v>
      </c>
      <c r="CE359" t="b">
        <v>0</v>
      </c>
      <c r="CF359" t="b">
        <v>0</v>
      </c>
      <c r="CG359" t="b">
        <v>0</v>
      </c>
      <c r="CH359" t="b">
        <v>0</v>
      </c>
      <c r="CI359" t="b">
        <v>0</v>
      </c>
      <c r="CJ359" t="b">
        <v>0</v>
      </c>
      <c r="CK359" t="b">
        <v>0</v>
      </c>
      <c r="CL359" t="b">
        <v>0</v>
      </c>
      <c r="CM359" t="b">
        <v>0</v>
      </c>
      <c r="CN359" t="b">
        <v>0</v>
      </c>
      <c r="CO359" t="b">
        <v>0</v>
      </c>
      <c r="CP359" t="b">
        <v>0</v>
      </c>
      <c r="CQ359" t="b">
        <v>0</v>
      </c>
      <c r="CR359" t="b">
        <v>0</v>
      </c>
    </row>
    <row r="360" spans="1:96" x14ac:dyDescent="0.25">
      <c r="A360">
        <v>544</v>
      </c>
      <c r="B360" t="s">
        <v>746</v>
      </c>
      <c r="C360" t="s">
        <v>748</v>
      </c>
      <c r="D360" t="s">
        <v>83</v>
      </c>
      <c r="E360" t="s">
        <v>57</v>
      </c>
      <c r="F360" t="s">
        <v>747</v>
      </c>
      <c r="G360">
        <v>1906</v>
      </c>
      <c r="H360" t="s">
        <v>2197</v>
      </c>
      <c r="I360" t="s">
        <v>61</v>
      </c>
      <c r="J360" t="s">
        <v>2197</v>
      </c>
      <c r="K360" t="s">
        <v>2197</v>
      </c>
      <c r="L360">
        <v>1229</v>
      </c>
      <c r="M360" t="s">
        <v>98</v>
      </c>
      <c r="N360" t="s">
        <v>61</v>
      </c>
      <c r="O360">
        <v>2</v>
      </c>
      <c r="P360">
        <v>3</v>
      </c>
      <c r="Q360">
        <v>0.91666666666666652</v>
      </c>
      <c r="V360">
        <v>929844</v>
      </c>
      <c r="W360">
        <v>987322</v>
      </c>
      <c r="X360">
        <v>109</v>
      </c>
      <c r="Y360" t="s">
        <v>61</v>
      </c>
      <c r="Z360">
        <v>71914</v>
      </c>
      <c r="AA360" t="e">
        <v>#VALUE!</v>
      </c>
      <c r="AB360">
        <v>6</v>
      </c>
      <c r="AC360" t="s">
        <v>61</v>
      </c>
      <c r="AD360" t="s">
        <v>3848</v>
      </c>
      <c r="AF360" t="s">
        <v>61</v>
      </c>
      <c r="AG360" t="s">
        <v>60</v>
      </c>
      <c r="AI360" t="s">
        <v>2289</v>
      </c>
      <c r="AL360" t="s">
        <v>2303</v>
      </c>
      <c r="AN360" t="s">
        <v>11</v>
      </c>
      <c r="AO360" t="s">
        <v>92</v>
      </c>
      <c r="AP360" t="s">
        <v>61</v>
      </c>
      <c r="AQ360" t="s">
        <v>61</v>
      </c>
      <c r="AR360" t="s">
        <v>61</v>
      </c>
      <c r="AV360">
        <v>6</v>
      </c>
      <c r="BE360" t="s">
        <v>60</v>
      </c>
      <c r="BH360" t="s">
        <v>60</v>
      </c>
      <c r="BN360" t="s">
        <v>60</v>
      </c>
      <c r="BQ360" t="s">
        <v>61</v>
      </c>
      <c r="BR360">
        <v>43921</v>
      </c>
      <c r="BS360">
        <v>-0.32602739726027397</v>
      </c>
      <c r="BT360">
        <v>43921</v>
      </c>
      <c r="BU360" t="s">
        <v>11</v>
      </c>
      <c r="BV360" t="s">
        <v>60</v>
      </c>
      <c r="BW360" t="s">
        <v>60</v>
      </c>
      <c r="BX360" t="e">
        <v>#VALUE!</v>
      </c>
      <c r="BY360" t="s">
        <v>2197</v>
      </c>
      <c r="BZ360" t="b">
        <v>1</v>
      </c>
      <c r="CA360" t="b">
        <v>0</v>
      </c>
      <c r="CB360" t="b">
        <v>0</v>
      </c>
      <c r="CC360" t="b">
        <v>1</v>
      </c>
      <c r="CD360" t="b">
        <v>0</v>
      </c>
      <c r="CE360" t="b">
        <v>0</v>
      </c>
      <c r="CF360" t="b">
        <v>1</v>
      </c>
      <c r="CG360" t="b">
        <v>0</v>
      </c>
      <c r="CH360" t="b">
        <v>0</v>
      </c>
      <c r="CI360" t="b">
        <v>0</v>
      </c>
      <c r="CJ360" t="b">
        <v>0</v>
      </c>
      <c r="CK360" t="b">
        <v>0</v>
      </c>
      <c r="CL360" t="b">
        <v>0</v>
      </c>
      <c r="CM360" t="b">
        <v>0</v>
      </c>
      <c r="CN360" t="b">
        <v>0</v>
      </c>
      <c r="CO360" t="b">
        <v>0</v>
      </c>
      <c r="CP360" t="b">
        <v>0</v>
      </c>
      <c r="CQ360" t="b">
        <v>0</v>
      </c>
      <c r="CR360" t="b">
        <v>0</v>
      </c>
    </row>
    <row r="361" spans="1:96" x14ac:dyDescent="0.25">
      <c r="A361">
        <v>552</v>
      </c>
      <c r="B361" t="s">
        <v>1428</v>
      </c>
      <c r="C361" t="s">
        <v>1430</v>
      </c>
      <c r="D361" t="s">
        <v>638</v>
      </c>
      <c r="E361" t="s">
        <v>57</v>
      </c>
      <c r="F361" t="s">
        <v>1429</v>
      </c>
      <c r="G361">
        <v>98373</v>
      </c>
      <c r="H361">
        <v>2</v>
      </c>
      <c r="I361" t="s">
        <v>122</v>
      </c>
      <c r="J361" t="s">
        <v>171</v>
      </c>
      <c r="K361">
        <v>7</v>
      </c>
      <c r="L361">
        <v>1007.5</v>
      </c>
      <c r="M361" t="s">
        <v>608</v>
      </c>
      <c r="N361" t="s">
        <v>2306</v>
      </c>
      <c r="O361">
        <v>3</v>
      </c>
      <c r="P361">
        <v>3</v>
      </c>
      <c r="Q361">
        <v>1</v>
      </c>
      <c r="V361">
        <v>1100000</v>
      </c>
      <c r="W361">
        <v>963638</v>
      </c>
      <c r="X361">
        <v>109</v>
      </c>
      <c r="Y361" t="s">
        <v>61</v>
      </c>
      <c r="Z361">
        <v>191915</v>
      </c>
      <c r="AA361" t="e">
        <v>#VALUE!</v>
      </c>
      <c r="AB361">
        <v>8</v>
      </c>
      <c r="AC361" t="s">
        <v>61</v>
      </c>
      <c r="AD361" t="s">
        <v>3869</v>
      </c>
      <c r="AF361" t="s">
        <v>61</v>
      </c>
      <c r="AG361" t="s">
        <v>60</v>
      </c>
      <c r="AI361" t="s">
        <v>2289</v>
      </c>
      <c r="AL361" t="s">
        <v>2303</v>
      </c>
      <c r="AN361" t="s">
        <v>11</v>
      </c>
      <c r="AO361" t="s">
        <v>92</v>
      </c>
      <c r="AP361" t="s">
        <v>61</v>
      </c>
      <c r="AQ361" t="s">
        <v>61</v>
      </c>
      <c r="AR361" t="s">
        <v>61</v>
      </c>
      <c r="AV361">
        <v>8</v>
      </c>
      <c r="BE361" t="s">
        <v>60</v>
      </c>
      <c r="BH361" t="s">
        <v>60</v>
      </c>
      <c r="BN361" t="s">
        <v>60</v>
      </c>
      <c r="BQ361" t="s">
        <v>61</v>
      </c>
      <c r="BR361">
        <v>44592</v>
      </c>
      <c r="BS361">
        <v>1.5123287671232877</v>
      </c>
      <c r="BT361">
        <v>44592</v>
      </c>
      <c r="BU361" t="s">
        <v>11</v>
      </c>
      <c r="BV361">
        <v>483125.4</v>
      </c>
      <c r="BW361">
        <v>68288.25</v>
      </c>
      <c r="BX361">
        <v>0.14134684286936683</v>
      </c>
      <c r="BY361" t="s">
        <v>2332</v>
      </c>
      <c r="BZ361" t="b">
        <v>1</v>
      </c>
      <c r="CA361" t="b">
        <v>1</v>
      </c>
      <c r="CB361" t="b">
        <v>0</v>
      </c>
      <c r="CC361" t="b">
        <v>1</v>
      </c>
      <c r="CD361" t="b">
        <v>0</v>
      </c>
      <c r="CE361" t="b">
        <v>0</v>
      </c>
      <c r="CF361" t="b">
        <v>1</v>
      </c>
      <c r="CG361" t="b">
        <v>0</v>
      </c>
      <c r="CH361" t="b">
        <v>0</v>
      </c>
      <c r="CI361" t="b">
        <v>0</v>
      </c>
      <c r="CJ361" t="b">
        <v>0</v>
      </c>
      <c r="CK361" t="b">
        <v>0</v>
      </c>
      <c r="CL361" t="b">
        <v>0</v>
      </c>
      <c r="CM361" t="b">
        <v>0</v>
      </c>
      <c r="CN361" t="b">
        <v>0</v>
      </c>
      <c r="CO361" t="b">
        <v>0</v>
      </c>
      <c r="CP361" t="b">
        <v>0</v>
      </c>
      <c r="CQ361" t="b">
        <v>0</v>
      </c>
      <c r="CR361" t="b">
        <v>0</v>
      </c>
    </row>
    <row r="362" spans="1:96" x14ac:dyDescent="0.25">
      <c r="A362">
        <v>551</v>
      </c>
      <c r="B362" t="s">
        <v>852</v>
      </c>
      <c r="C362" t="s">
        <v>854</v>
      </c>
      <c r="D362" t="s">
        <v>144</v>
      </c>
      <c r="E362" t="s">
        <v>57</v>
      </c>
      <c r="F362" t="s">
        <v>853</v>
      </c>
      <c r="G362">
        <v>17331</v>
      </c>
      <c r="H362">
        <v>2</v>
      </c>
      <c r="I362" t="s">
        <v>122</v>
      </c>
      <c r="J362" t="s">
        <v>97</v>
      </c>
      <c r="K362">
        <v>13</v>
      </c>
      <c r="L362">
        <v>1500</v>
      </c>
      <c r="M362" t="s">
        <v>717</v>
      </c>
      <c r="N362" t="s">
        <v>2296</v>
      </c>
      <c r="O362">
        <v>2</v>
      </c>
      <c r="P362">
        <v>1</v>
      </c>
      <c r="Q362">
        <v>0.5</v>
      </c>
      <c r="T362" t="s">
        <v>4030</v>
      </c>
      <c r="V362">
        <v>452400</v>
      </c>
      <c r="W362" t="s">
        <v>61</v>
      </c>
      <c r="X362">
        <v>46</v>
      </c>
      <c r="Y362">
        <v>12</v>
      </c>
      <c r="Z362" t="s">
        <v>61</v>
      </c>
      <c r="AA362">
        <v>0.73913043478260865</v>
      </c>
      <c r="AB362">
        <v>4</v>
      </c>
      <c r="AC362" t="s">
        <v>2614</v>
      </c>
      <c r="AD362" t="s">
        <v>61</v>
      </c>
      <c r="AE362">
        <v>1</v>
      </c>
      <c r="AF362" t="s">
        <v>2567</v>
      </c>
      <c r="AG362">
        <v>43894</v>
      </c>
      <c r="AI362" t="s">
        <v>2615</v>
      </c>
      <c r="AL362" t="s">
        <v>2616</v>
      </c>
      <c r="AN362" t="s">
        <v>10</v>
      </c>
      <c r="AO362" t="s">
        <v>855</v>
      </c>
      <c r="AP362" t="s">
        <v>856</v>
      </c>
      <c r="AQ362">
        <v>2</v>
      </c>
      <c r="AR362">
        <v>2</v>
      </c>
      <c r="AS362" t="s">
        <v>2617</v>
      </c>
      <c r="AT362" t="s">
        <v>67</v>
      </c>
      <c r="AU362" t="s">
        <v>857</v>
      </c>
      <c r="AV362">
        <v>3</v>
      </c>
      <c r="AW362" t="s">
        <v>2499</v>
      </c>
      <c r="AX362" t="s">
        <v>2343</v>
      </c>
      <c r="AY362" t="s">
        <v>4</v>
      </c>
      <c r="AZ362" t="s">
        <v>4</v>
      </c>
      <c r="BA362">
        <v>43641</v>
      </c>
      <c r="BC362" t="s">
        <v>11</v>
      </c>
      <c r="BE362">
        <v>43641</v>
      </c>
      <c r="BH362" t="s">
        <v>60</v>
      </c>
      <c r="BK362" t="s">
        <v>10</v>
      </c>
      <c r="BN362">
        <v>43641</v>
      </c>
      <c r="BQ362" t="s">
        <v>61</v>
      </c>
      <c r="BR362">
        <v>44043</v>
      </c>
      <c r="BS362">
        <v>8.21917808219178E-3</v>
      </c>
      <c r="BT362">
        <v>44043</v>
      </c>
      <c r="BU362" t="s">
        <v>11</v>
      </c>
      <c r="BV362">
        <v>383634.78</v>
      </c>
      <c r="BW362">
        <v>2458.34</v>
      </c>
      <c r="BX362">
        <v>6.4080217127341788E-3</v>
      </c>
      <c r="BY362" t="s">
        <v>405</v>
      </c>
      <c r="BZ362" t="b">
        <v>0</v>
      </c>
      <c r="CA362" t="b">
        <v>1</v>
      </c>
      <c r="CB362" t="b">
        <v>0</v>
      </c>
      <c r="CC362" t="b">
        <v>0</v>
      </c>
      <c r="CD362" t="b">
        <v>0</v>
      </c>
      <c r="CE362" t="b">
        <v>0</v>
      </c>
      <c r="CF362" t="b">
        <v>1</v>
      </c>
      <c r="CG362" t="b">
        <v>0</v>
      </c>
      <c r="CH362" t="b">
        <v>0</v>
      </c>
      <c r="CI362" t="b">
        <v>0</v>
      </c>
      <c r="CJ362" t="b">
        <v>0</v>
      </c>
      <c r="CK362" t="b">
        <v>0</v>
      </c>
      <c r="CL362" t="b">
        <v>1</v>
      </c>
      <c r="CM362" t="b">
        <v>0</v>
      </c>
      <c r="CN362" t="b">
        <v>0</v>
      </c>
      <c r="CO362" t="b">
        <v>0</v>
      </c>
      <c r="CP362" t="b">
        <v>0</v>
      </c>
      <c r="CQ362" t="b">
        <v>0</v>
      </c>
      <c r="CR362" t="b">
        <v>0</v>
      </c>
    </row>
    <row r="363" spans="1:96" x14ac:dyDescent="0.25">
      <c r="A363">
        <v>457</v>
      </c>
      <c r="B363" t="s">
        <v>2193</v>
      </c>
      <c r="C363" t="s">
        <v>2195</v>
      </c>
      <c r="D363" t="s">
        <v>96</v>
      </c>
      <c r="E363" t="s">
        <v>57</v>
      </c>
      <c r="F363" t="s">
        <v>2194</v>
      </c>
      <c r="G363">
        <v>21014</v>
      </c>
      <c r="H363">
        <v>2</v>
      </c>
      <c r="I363" t="s">
        <v>122</v>
      </c>
      <c r="J363" t="s">
        <v>182</v>
      </c>
      <c r="K363">
        <v>3</v>
      </c>
      <c r="L363">
        <v>1497</v>
      </c>
      <c r="M363" t="s">
        <v>231</v>
      </c>
      <c r="N363" t="s">
        <v>1988</v>
      </c>
      <c r="O363">
        <v>3</v>
      </c>
      <c r="P363">
        <v>2</v>
      </c>
      <c r="Q363">
        <v>0.83333333333333348</v>
      </c>
      <c r="V363">
        <v>505483</v>
      </c>
      <c r="W363">
        <v>203367</v>
      </c>
      <c r="X363">
        <v>62</v>
      </c>
      <c r="Y363">
        <v>16</v>
      </c>
      <c r="Z363">
        <v>42973</v>
      </c>
      <c r="AA363">
        <v>0.74193548387096775</v>
      </c>
      <c r="AB363">
        <v>2</v>
      </c>
      <c r="AC363" t="s">
        <v>2598</v>
      </c>
      <c r="AD363" t="s">
        <v>2599</v>
      </c>
      <c r="AE363">
        <v>1</v>
      </c>
      <c r="AF363" t="s">
        <v>2567</v>
      </c>
      <c r="AG363">
        <v>43875</v>
      </c>
      <c r="AI363" t="s">
        <v>2600</v>
      </c>
      <c r="AJ363">
        <v>44005</v>
      </c>
      <c r="AK363" t="s">
        <v>4033</v>
      </c>
      <c r="AL363" t="s">
        <v>4099</v>
      </c>
      <c r="AM363">
        <v>44011</v>
      </c>
      <c r="AN363" t="s">
        <v>10</v>
      </c>
      <c r="AO363" t="s">
        <v>2196</v>
      </c>
      <c r="AP363" t="s">
        <v>560</v>
      </c>
      <c r="AQ363" t="s">
        <v>1255</v>
      </c>
      <c r="AR363">
        <v>2</v>
      </c>
      <c r="AS363" t="s">
        <v>2601</v>
      </c>
      <c r="AT363" t="s">
        <v>2431</v>
      </c>
      <c r="AU363" t="s">
        <v>2462</v>
      </c>
      <c r="AV363">
        <v>1</v>
      </c>
      <c r="AW363" t="s">
        <v>2283</v>
      </c>
      <c r="AX363" t="s">
        <v>2284</v>
      </c>
      <c r="AZ363" t="s">
        <v>3</v>
      </c>
      <c r="BC363" t="s">
        <v>10</v>
      </c>
      <c r="BD363">
        <v>0</v>
      </c>
      <c r="BE363" t="s">
        <v>60</v>
      </c>
      <c r="BH363" t="s">
        <v>60</v>
      </c>
      <c r="BJ363">
        <v>0.06</v>
      </c>
      <c r="BK363" t="s">
        <v>10</v>
      </c>
      <c r="BN363" t="s">
        <v>60</v>
      </c>
      <c r="BQ363" t="s">
        <v>61</v>
      </c>
      <c r="BR363">
        <v>46783</v>
      </c>
      <c r="BS363">
        <v>7.515068493150685</v>
      </c>
      <c r="BT363">
        <v>46783</v>
      </c>
      <c r="BU363" t="s">
        <v>11</v>
      </c>
      <c r="BV363">
        <v>605198.46</v>
      </c>
      <c r="BW363">
        <v>29744.05</v>
      </c>
      <c r="BX363">
        <v>4.9147596971743784E-2</v>
      </c>
      <c r="BY363" t="s">
        <v>2332</v>
      </c>
      <c r="BZ363" t="b">
        <v>1</v>
      </c>
      <c r="CA363" t="b">
        <v>0</v>
      </c>
      <c r="CB363" t="b">
        <v>0</v>
      </c>
      <c r="CC363" t="b">
        <v>1</v>
      </c>
      <c r="CD363" t="b">
        <v>0</v>
      </c>
      <c r="CE363" t="b">
        <v>0</v>
      </c>
      <c r="CF363" t="b">
        <v>0</v>
      </c>
      <c r="CG363" t="b">
        <v>0</v>
      </c>
      <c r="CH363" t="b">
        <v>0</v>
      </c>
      <c r="CI363" t="b">
        <v>0</v>
      </c>
      <c r="CJ363" t="b">
        <v>0</v>
      </c>
      <c r="CK363" t="b">
        <v>0</v>
      </c>
      <c r="CL363" t="b">
        <v>0</v>
      </c>
      <c r="CM363" t="b">
        <v>0</v>
      </c>
      <c r="CN363" t="b">
        <v>0</v>
      </c>
      <c r="CO363" t="b">
        <v>0</v>
      </c>
      <c r="CP363" t="b">
        <v>0</v>
      </c>
      <c r="CQ363" t="b">
        <v>0</v>
      </c>
      <c r="CR363" t="b">
        <v>0</v>
      </c>
    </row>
    <row r="364" spans="1:96" x14ac:dyDescent="0.25">
      <c r="A364">
        <v>554</v>
      </c>
      <c r="B364" t="s">
        <v>883</v>
      </c>
      <c r="C364" t="s">
        <v>885</v>
      </c>
      <c r="D364" t="s">
        <v>56</v>
      </c>
      <c r="E364" t="s">
        <v>57</v>
      </c>
      <c r="F364" t="s">
        <v>884</v>
      </c>
      <c r="G364">
        <v>14845</v>
      </c>
      <c r="H364">
        <v>1</v>
      </c>
      <c r="I364" t="s">
        <v>4027</v>
      </c>
      <c r="J364" t="s">
        <v>73</v>
      </c>
      <c r="K364">
        <v>2</v>
      </c>
      <c r="L364">
        <v>1500</v>
      </c>
      <c r="M364" t="s">
        <v>2879</v>
      </c>
      <c r="N364" t="s">
        <v>2296</v>
      </c>
      <c r="O364">
        <v>2</v>
      </c>
      <c r="P364">
        <v>2</v>
      </c>
      <c r="Q364">
        <v>0.75</v>
      </c>
      <c r="V364">
        <v>947000</v>
      </c>
      <c r="W364">
        <v>935453</v>
      </c>
      <c r="X364">
        <v>64</v>
      </c>
      <c r="Y364">
        <v>10</v>
      </c>
      <c r="Z364">
        <v>128136</v>
      </c>
      <c r="AA364">
        <v>0.84375</v>
      </c>
      <c r="AB364">
        <v>5</v>
      </c>
      <c r="AC364" t="s">
        <v>3992</v>
      </c>
      <c r="AD364" t="s">
        <v>2880</v>
      </c>
      <c r="AE364">
        <v>1</v>
      </c>
      <c r="AF364" t="s">
        <v>3993</v>
      </c>
      <c r="AG364">
        <v>43874</v>
      </c>
      <c r="AI364" t="s">
        <v>2881</v>
      </c>
      <c r="AL364" t="s">
        <v>3994</v>
      </c>
      <c r="AM364">
        <v>43971</v>
      </c>
      <c r="AN364" t="s">
        <v>10</v>
      </c>
      <c r="AO364" t="s">
        <v>886</v>
      </c>
      <c r="AP364" t="s">
        <v>856</v>
      </c>
      <c r="AQ364">
        <v>0</v>
      </c>
      <c r="AR364">
        <v>3</v>
      </c>
      <c r="AS364" t="s">
        <v>3995</v>
      </c>
      <c r="AT364" t="s">
        <v>67</v>
      </c>
      <c r="AU364" t="s">
        <v>2882</v>
      </c>
      <c r="AV364">
        <v>4</v>
      </c>
      <c r="AW364" t="s">
        <v>2499</v>
      </c>
      <c r="AX364" t="s">
        <v>2343</v>
      </c>
      <c r="AZ364" t="s">
        <v>2362</v>
      </c>
      <c r="BC364" t="s">
        <v>11</v>
      </c>
      <c r="BE364" t="s">
        <v>60</v>
      </c>
      <c r="BH364" t="s">
        <v>60</v>
      </c>
      <c r="BK364" t="s">
        <v>10</v>
      </c>
      <c r="BN364" t="s">
        <v>60</v>
      </c>
      <c r="BQ364" t="s">
        <v>61</v>
      </c>
      <c r="BR364">
        <v>44104</v>
      </c>
      <c r="BS364">
        <v>0.17534246575342466</v>
      </c>
      <c r="BT364">
        <v>44104</v>
      </c>
      <c r="BU364" t="s">
        <v>11</v>
      </c>
      <c r="BV364">
        <v>382262.69</v>
      </c>
      <c r="BW364">
        <v>-9749.52</v>
      </c>
      <c r="BX364">
        <v>-2.5504764799305944E-2</v>
      </c>
      <c r="BY364" t="s">
        <v>405</v>
      </c>
      <c r="BZ364" t="b">
        <v>1</v>
      </c>
      <c r="CA364" t="b">
        <v>1</v>
      </c>
      <c r="CB364" t="b">
        <v>0</v>
      </c>
      <c r="CC364" t="b">
        <v>1</v>
      </c>
      <c r="CD364" t="b">
        <v>0</v>
      </c>
      <c r="CE364" t="b">
        <v>0</v>
      </c>
      <c r="CF364" t="b">
        <v>0</v>
      </c>
      <c r="CG364" t="b">
        <v>0</v>
      </c>
      <c r="CH364" t="b">
        <v>0</v>
      </c>
      <c r="CI364" t="b">
        <v>0</v>
      </c>
      <c r="CJ364" t="b">
        <v>0</v>
      </c>
      <c r="CK364" t="b">
        <v>0</v>
      </c>
      <c r="CL364" t="b">
        <v>1</v>
      </c>
      <c r="CM364" t="b">
        <v>1</v>
      </c>
      <c r="CN364" t="b">
        <v>0</v>
      </c>
      <c r="CO364" t="b">
        <v>0</v>
      </c>
      <c r="CP364" t="b">
        <v>0</v>
      </c>
      <c r="CQ364" t="b">
        <v>0</v>
      </c>
      <c r="CR364" t="b">
        <v>0</v>
      </c>
    </row>
    <row r="365" spans="1:96" x14ac:dyDescent="0.25">
      <c r="A365">
        <v>556</v>
      </c>
      <c r="B365" t="s">
        <v>1116</v>
      </c>
      <c r="C365" t="s">
        <v>1118</v>
      </c>
      <c r="D365" t="s">
        <v>136</v>
      </c>
      <c r="E365" t="s">
        <v>72</v>
      </c>
      <c r="F365" t="s">
        <v>1117</v>
      </c>
      <c r="G365">
        <v>6488</v>
      </c>
      <c r="H365">
        <v>1</v>
      </c>
      <c r="I365" t="s">
        <v>4027</v>
      </c>
      <c r="J365" t="s">
        <v>279</v>
      </c>
      <c r="K365">
        <v>15</v>
      </c>
      <c r="L365">
        <v>1640</v>
      </c>
      <c r="M365" t="s">
        <v>85</v>
      </c>
      <c r="N365" t="s">
        <v>1988</v>
      </c>
      <c r="O365">
        <v>2</v>
      </c>
      <c r="P365">
        <v>2</v>
      </c>
      <c r="Q365">
        <v>0.75</v>
      </c>
      <c r="V365">
        <v>156100</v>
      </c>
      <c r="W365" t="s">
        <v>61</v>
      </c>
      <c r="X365">
        <v>20</v>
      </c>
      <c r="Y365">
        <v>5</v>
      </c>
      <c r="Z365" t="s">
        <v>61</v>
      </c>
      <c r="AA365">
        <v>0.75</v>
      </c>
      <c r="AB365">
        <v>2</v>
      </c>
      <c r="AC365" t="s">
        <v>3595</v>
      </c>
      <c r="AD365" t="s">
        <v>61</v>
      </c>
      <c r="AE365">
        <v>0</v>
      </c>
      <c r="AG365">
        <v>43885</v>
      </c>
      <c r="AI365" t="s">
        <v>3596</v>
      </c>
      <c r="AL365" t="s">
        <v>2303</v>
      </c>
      <c r="AN365" t="s">
        <v>10</v>
      </c>
      <c r="AO365" t="s">
        <v>1119</v>
      </c>
      <c r="AP365" t="s">
        <v>1120</v>
      </c>
      <c r="AQ365">
        <v>0</v>
      </c>
      <c r="AR365" t="s">
        <v>2532</v>
      </c>
      <c r="AS365" t="s">
        <v>3597</v>
      </c>
      <c r="AT365" t="s">
        <v>67</v>
      </c>
      <c r="AU365" t="s">
        <v>3598</v>
      </c>
      <c r="AV365">
        <v>2</v>
      </c>
      <c r="AZ365" t="s">
        <v>2362</v>
      </c>
      <c r="BC365" t="s">
        <v>11</v>
      </c>
      <c r="BE365" t="s">
        <v>60</v>
      </c>
      <c r="BH365" t="s">
        <v>60</v>
      </c>
      <c r="BK365" t="s">
        <v>10</v>
      </c>
      <c r="BL365">
        <v>360</v>
      </c>
      <c r="BM365">
        <v>180</v>
      </c>
      <c r="BN365" t="s">
        <v>60</v>
      </c>
      <c r="BP365">
        <v>30</v>
      </c>
      <c r="BQ365" t="s">
        <v>61</v>
      </c>
      <c r="BR365">
        <v>44227</v>
      </c>
      <c r="BS365">
        <v>0.51232876712328768</v>
      </c>
      <c r="BT365">
        <v>44227</v>
      </c>
      <c r="BU365" t="s">
        <v>11</v>
      </c>
      <c r="BV365">
        <v>429247.55</v>
      </c>
      <c r="BW365">
        <v>-5098.91</v>
      </c>
      <c r="BX365">
        <v>-1.1878716605371422E-2</v>
      </c>
      <c r="BY365" t="s">
        <v>2332</v>
      </c>
      <c r="BZ365" t="b">
        <v>0</v>
      </c>
      <c r="CA365" t="b">
        <v>0</v>
      </c>
      <c r="CB365" t="b">
        <v>0</v>
      </c>
      <c r="CC365" t="b">
        <v>0</v>
      </c>
      <c r="CD365" t="b">
        <v>0</v>
      </c>
      <c r="CE365" t="b">
        <v>0</v>
      </c>
      <c r="CF365" t="b">
        <v>0</v>
      </c>
      <c r="CG365" t="b">
        <v>0</v>
      </c>
      <c r="CH365" t="b">
        <v>0</v>
      </c>
      <c r="CI365" t="b">
        <v>0</v>
      </c>
      <c r="CJ365" t="b">
        <v>0</v>
      </c>
      <c r="CK365" t="b">
        <v>0</v>
      </c>
      <c r="CL365" t="b">
        <v>0</v>
      </c>
      <c r="CM365" t="b">
        <v>0</v>
      </c>
      <c r="CN365" t="b">
        <v>0</v>
      </c>
      <c r="CO365" t="b">
        <v>0</v>
      </c>
      <c r="CP365" t="b">
        <v>0</v>
      </c>
      <c r="CQ365" t="b">
        <v>1</v>
      </c>
      <c r="CR365" t="b">
        <v>0</v>
      </c>
    </row>
    <row r="366" spans="1:96" x14ac:dyDescent="0.25">
      <c r="A366">
        <v>557</v>
      </c>
      <c r="B366" t="s">
        <v>1121</v>
      </c>
      <c r="C366" t="s">
        <v>1122</v>
      </c>
      <c r="D366" t="s">
        <v>214</v>
      </c>
      <c r="E366" t="s">
        <v>164</v>
      </c>
      <c r="F366" t="s">
        <v>3419</v>
      </c>
      <c r="G366">
        <v>45424</v>
      </c>
      <c r="H366">
        <v>2</v>
      </c>
      <c r="I366" t="s">
        <v>122</v>
      </c>
      <c r="J366" t="s">
        <v>215</v>
      </c>
      <c r="K366">
        <v>16</v>
      </c>
      <c r="L366">
        <v>2000</v>
      </c>
      <c r="M366" t="s">
        <v>1123</v>
      </c>
      <c r="N366" t="s">
        <v>2296</v>
      </c>
      <c r="O366">
        <v>2</v>
      </c>
      <c r="P366">
        <v>3</v>
      </c>
      <c r="Q366">
        <v>0.91666666666666652</v>
      </c>
      <c r="V366">
        <v>362514</v>
      </c>
      <c r="W366" t="s">
        <v>61</v>
      </c>
      <c r="X366">
        <v>15</v>
      </c>
      <c r="Y366">
        <v>6</v>
      </c>
      <c r="Z366" t="s">
        <v>61</v>
      </c>
      <c r="AA366">
        <v>0.6</v>
      </c>
      <c r="AB366">
        <v>5</v>
      </c>
      <c r="AC366" t="s">
        <v>3996</v>
      </c>
      <c r="AD366" t="s">
        <v>3420</v>
      </c>
      <c r="AE366">
        <v>1</v>
      </c>
      <c r="AF366" t="s">
        <v>4100</v>
      </c>
      <c r="AG366">
        <v>43878</v>
      </c>
      <c r="AH366">
        <v>43983</v>
      </c>
      <c r="AJ366">
        <v>44000</v>
      </c>
      <c r="AK366" t="s">
        <v>3978</v>
      </c>
      <c r="AL366" t="s">
        <v>4101</v>
      </c>
      <c r="AM366">
        <v>44013</v>
      </c>
      <c r="AN366" t="s">
        <v>10</v>
      </c>
      <c r="AO366" t="s">
        <v>1124</v>
      </c>
      <c r="AP366">
        <v>10</v>
      </c>
      <c r="AQ366" t="s">
        <v>2693</v>
      </c>
      <c r="AR366">
        <v>4</v>
      </c>
      <c r="AS366" t="s">
        <v>3421</v>
      </c>
      <c r="AT366" t="s">
        <v>2281</v>
      </c>
      <c r="AU366" t="s">
        <v>3422</v>
      </c>
      <c r="AV366">
        <v>4</v>
      </c>
      <c r="AW366" t="s">
        <v>2283</v>
      </c>
      <c r="AX366" t="s">
        <v>2301</v>
      </c>
      <c r="AZ366" t="s">
        <v>2362</v>
      </c>
      <c r="BA366">
        <v>43966</v>
      </c>
      <c r="BC366" t="s">
        <v>10</v>
      </c>
      <c r="BD366">
        <v>180</v>
      </c>
      <c r="BE366">
        <v>44146</v>
      </c>
      <c r="BF366" t="s">
        <v>10</v>
      </c>
      <c r="BG366" t="s">
        <v>2363</v>
      </c>
      <c r="BH366" t="e">
        <v>#VALUE!</v>
      </c>
      <c r="BJ366" t="s">
        <v>3423</v>
      </c>
      <c r="BK366" t="s">
        <v>11</v>
      </c>
      <c r="BN366">
        <v>43966</v>
      </c>
      <c r="BQ366" t="s">
        <v>61</v>
      </c>
      <c r="BR366">
        <v>44227</v>
      </c>
      <c r="BS366">
        <v>0.51232876712328768</v>
      </c>
      <c r="BT366">
        <v>44227</v>
      </c>
      <c r="BU366" t="s">
        <v>11</v>
      </c>
      <c r="BV366">
        <v>387826.7</v>
      </c>
      <c r="BW366">
        <v>15743.58</v>
      </c>
      <c r="BX366">
        <v>4.059436856719767E-2</v>
      </c>
      <c r="BY366" t="s">
        <v>2286</v>
      </c>
      <c r="BZ366" t="b">
        <v>1</v>
      </c>
      <c r="CA366" t="b">
        <v>0</v>
      </c>
      <c r="CB366" t="b">
        <v>0</v>
      </c>
      <c r="CC366" t="b">
        <v>0</v>
      </c>
      <c r="CD366" t="b">
        <v>1</v>
      </c>
      <c r="CE366" t="b">
        <v>1</v>
      </c>
      <c r="CF366" t="b">
        <v>0</v>
      </c>
      <c r="CG366" t="b">
        <v>1</v>
      </c>
      <c r="CH366" t="b">
        <v>0</v>
      </c>
      <c r="CI366" t="b">
        <v>0</v>
      </c>
      <c r="CJ366" t="b">
        <v>0</v>
      </c>
      <c r="CK366" t="b">
        <v>0</v>
      </c>
      <c r="CL366" t="b">
        <v>0</v>
      </c>
      <c r="CM366" t="b">
        <v>0</v>
      </c>
      <c r="CN366" t="b">
        <v>0</v>
      </c>
      <c r="CO366" t="b">
        <v>0</v>
      </c>
      <c r="CP366" t="b">
        <v>0</v>
      </c>
      <c r="CQ366" t="b">
        <v>0</v>
      </c>
      <c r="CR366" t="b">
        <v>0</v>
      </c>
    </row>
    <row r="367" spans="1:96" x14ac:dyDescent="0.25">
      <c r="A367">
        <v>643</v>
      </c>
      <c r="B367" t="s">
        <v>440</v>
      </c>
      <c r="C367" t="s">
        <v>442</v>
      </c>
      <c r="D367" t="s">
        <v>136</v>
      </c>
      <c r="E367" t="s">
        <v>57</v>
      </c>
      <c r="F367" t="s">
        <v>441</v>
      </c>
      <c r="G367">
        <v>6385</v>
      </c>
      <c r="H367" t="s">
        <v>2197</v>
      </c>
      <c r="I367" t="s">
        <v>61</v>
      </c>
      <c r="J367" t="s">
        <v>2197</v>
      </c>
      <c r="K367" t="s">
        <v>2197</v>
      </c>
      <c r="L367">
        <v>1720</v>
      </c>
      <c r="M367" t="s">
        <v>98</v>
      </c>
      <c r="N367" t="s">
        <v>2296</v>
      </c>
      <c r="O367">
        <v>3</v>
      </c>
      <c r="P367">
        <v>1</v>
      </c>
      <c r="Q367">
        <v>0.75</v>
      </c>
      <c r="V367">
        <v>782786</v>
      </c>
      <c r="W367">
        <v>874373</v>
      </c>
      <c r="X367">
        <v>60</v>
      </c>
      <c r="Y367">
        <v>25</v>
      </c>
      <c r="Z367">
        <v>157377</v>
      </c>
      <c r="AA367">
        <v>0.58333333333333337</v>
      </c>
      <c r="AB367">
        <v>5</v>
      </c>
      <c r="AC367" t="s">
        <v>2943</v>
      </c>
      <c r="AD367" t="s">
        <v>2944</v>
      </c>
      <c r="AE367">
        <v>1</v>
      </c>
      <c r="AF367">
        <v>1</v>
      </c>
      <c r="AG367">
        <v>43885</v>
      </c>
      <c r="AI367" t="s">
        <v>2945</v>
      </c>
      <c r="AL367" t="s">
        <v>2946</v>
      </c>
      <c r="AN367" t="s">
        <v>10</v>
      </c>
      <c r="AO367" t="s">
        <v>443</v>
      </c>
      <c r="AP367" t="s">
        <v>100</v>
      </c>
      <c r="AQ367" t="s">
        <v>444</v>
      </c>
      <c r="AR367" t="s">
        <v>61</v>
      </c>
      <c r="AS367" t="s">
        <v>445</v>
      </c>
      <c r="AT367" t="s">
        <v>78</v>
      </c>
      <c r="AU367" t="s">
        <v>306</v>
      </c>
      <c r="AV367">
        <v>4</v>
      </c>
      <c r="AW367" t="s">
        <v>2283</v>
      </c>
      <c r="AX367" t="s">
        <v>2500</v>
      </c>
      <c r="AZ367" t="s">
        <v>4</v>
      </c>
      <c r="BA367">
        <v>43525</v>
      </c>
      <c r="BC367" t="s">
        <v>11</v>
      </c>
      <c r="BE367">
        <v>43525</v>
      </c>
      <c r="BF367" t="s">
        <v>11</v>
      </c>
      <c r="BG367">
        <v>183</v>
      </c>
      <c r="BH367" t="s">
        <v>60</v>
      </c>
      <c r="BK367" t="s">
        <v>10</v>
      </c>
      <c r="BL367">
        <v>180</v>
      </c>
      <c r="BM367">
        <v>60</v>
      </c>
      <c r="BN367">
        <v>43765</v>
      </c>
      <c r="BO367">
        <v>43711</v>
      </c>
      <c r="BP367">
        <v>180</v>
      </c>
      <c r="BQ367">
        <v>43892</v>
      </c>
      <c r="BR367">
        <v>45322</v>
      </c>
      <c r="BS367">
        <v>3.5123287671232877</v>
      </c>
      <c r="BT367">
        <v>45322</v>
      </c>
      <c r="BU367" t="s">
        <v>11</v>
      </c>
      <c r="BV367" t="s">
        <v>60</v>
      </c>
      <c r="BW367" t="s">
        <v>60</v>
      </c>
      <c r="BX367" t="e">
        <v>#VALUE!</v>
      </c>
      <c r="BY367" t="s">
        <v>2197</v>
      </c>
      <c r="BZ367" t="b">
        <v>1</v>
      </c>
      <c r="CA367" t="b">
        <v>1</v>
      </c>
      <c r="CB367" t="b">
        <v>0</v>
      </c>
      <c r="CC367" t="b">
        <v>1</v>
      </c>
      <c r="CD367" t="b">
        <v>0</v>
      </c>
      <c r="CE367" t="b">
        <v>0</v>
      </c>
      <c r="CF367" t="b">
        <v>0</v>
      </c>
      <c r="CG367" t="b">
        <v>0</v>
      </c>
      <c r="CH367" t="b">
        <v>0</v>
      </c>
      <c r="CI367" t="b">
        <v>0</v>
      </c>
      <c r="CJ367" t="b">
        <v>0</v>
      </c>
      <c r="CK367" t="b">
        <v>0</v>
      </c>
      <c r="CL367" t="b">
        <v>0</v>
      </c>
      <c r="CM367" t="b">
        <v>0</v>
      </c>
      <c r="CN367" t="b">
        <v>0</v>
      </c>
      <c r="CO367" t="b">
        <v>1</v>
      </c>
      <c r="CP367" t="b">
        <v>0</v>
      </c>
      <c r="CQ367" t="b">
        <v>0</v>
      </c>
      <c r="CR367" t="b">
        <v>0</v>
      </c>
    </row>
    <row r="368" spans="1:96" x14ac:dyDescent="0.25">
      <c r="A368">
        <v>559</v>
      </c>
      <c r="B368" t="s">
        <v>1125</v>
      </c>
      <c r="C368" t="s">
        <v>1127</v>
      </c>
      <c r="D368" t="s">
        <v>144</v>
      </c>
      <c r="E368" t="s">
        <v>72</v>
      </c>
      <c r="F368" t="s">
        <v>1126</v>
      </c>
      <c r="G368">
        <v>16066</v>
      </c>
      <c r="H368">
        <v>2</v>
      </c>
      <c r="I368" t="s">
        <v>122</v>
      </c>
      <c r="J368" t="s">
        <v>226</v>
      </c>
      <c r="K368">
        <v>11</v>
      </c>
      <c r="L368">
        <v>1720</v>
      </c>
      <c r="M368" t="s">
        <v>1128</v>
      </c>
      <c r="N368" t="s">
        <v>2311</v>
      </c>
      <c r="O368">
        <v>3</v>
      </c>
      <c r="P368">
        <v>3</v>
      </c>
      <c r="Q368">
        <v>1</v>
      </c>
      <c r="V368">
        <v>405591</v>
      </c>
      <c r="W368" t="s">
        <v>61</v>
      </c>
      <c r="X368">
        <v>30</v>
      </c>
      <c r="Y368">
        <v>2</v>
      </c>
      <c r="Z368" t="s">
        <v>61</v>
      </c>
      <c r="AA368">
        <v>0.93333333333333335</v>
      </c>
      <c r="AB368">
        <v>1</v>
      </c>
      <c r="AC368" t="s">
        <v>3755</v>
      </c>
      <c r="AD368" t="s">
        <v>3756</v>
      </c>
      <c r="AE368">
        <v>0</v>
      </c>
      <c r="AG368">
        <v>43873</v>
      </c>
      <c r="AI368" t="s">
        <v>3757</v>
      </c>
      <c r="AL368" t="s">
        <v>3758</v>
      </c>
      <c r="AN368" t="s">
        <v>10</v>
      </c>
      <c r="AO368" t="s">
        <v>1129</v>
      </c>
      <c r="AP368" t="s">
        <v>275</v>
      </c>
      <c r="AQ368">
        <v>0</v>
      </c>
      <c r="AV368">
        <v>1</v>
      </c>
      <c r="BE368" t="s">
        <v>60</v>
      </c>
      <c r="BH368" t="s">
        <v>60</v>
      </c>
      <c r="BN368" t="s">
        <v>60</v>
      </c>
      <c r="BQ368" t="s">
        <v>61</v>
      </c>
      <c r="BR368">
        <v>44227</v>
      </c>
      <c r="BS368">
        <v>0.51232876712328768</v>
      </c>
      <c r="BT368">
        <v>44227</v>
      </c>
      <c r="BU368" t="s">
        <v>11</v>
      </c>
      <c r="BV368">
        <v>597706.31000000006</v>
      </c>
      <c r="BW368">
        <v>77896.149999999994</v>
      </c>
      <c r="BX368">
        <v>0.1303251257293904</v>
      </c>
      <c r="BY368" t="s">
        <v>2332</v>
      </c>
      <c r="BZ368" t="b">
        <v>0</v>
      </c>
      <c r="CA368" t="b">
        <v>0</v>
      </c>
      <c r="CB368" t="b">
        <v>0</v>
      </c>
      <c r="CC368" t="b">
        <v>0</v>
      </c>
      <c r="CD368" t="b">
        <v>0</v>
      </c>
      <c r="CE368" t="b">
        <v>0</v>
      </c>
      <c r="CF368" t="b">
        <v>0</v>
      </c>
      <c r="CG368" t="b">
        <v>0</v>
      </c>
      <c r="CH368" t="b">
        <v>0</v>
      </c>
      <c r="CI368" t="b">
        <v>0</v>
      </c>
      <c r="CJ368" t="b">
        <v>0</v>
      </c>
      <c r="CK368" t="b">
        <v>0</v>
      </c>
      <c r="CL368" t="b">
        <v>0</v>
      </c>
      <c r="CM368" t="b">
        <v>0</v>
      </c>
      <c r="CN368" t="b">
        <v>0</v>
      </c>
      <c r="CO368" t="b">
        <v>1</v>
      </c>
      <c r="CP368" t="b">
        <v>0</v>
      </c>
      <c r="CQ368" t="b">
        <v>0</v>
      </c>
      <c r="CR368" t="b">
        <v>0</v>
      </c>
    </row>
    <row r="369" spans="1:96" x14ac:dyDescent="0.25">
      <c r="A369">
        <v>561</v>
      </c>
      <c r="B369" t="s">
        <v>1187</v>
      </c>
      <c r="C369" t="s">
        <v>1189</v>
      </c>
      <c r="D369" t="s">
        <v>96</v>
      </c>
      <c r="E369" t="s">
        <v>57</v>
      </c>
      <c r="F369" t="s">
        <v>1188</v>
      </c>
      <c r="G369">
        <v>21157</v>
      </c>
      <c r="H369">
        <v>2</v>
      </c>
      <c r="I369" t="s">
        <v>122</v>
      </c>
      <c r="J369" t="s">
        <v>182</v>
      </c>
      <c r="K369">
        <v>3</v>
      </c>
      <c r="L369">
        <v>1784</v>
      </c>
      <c r="M369" t="s">
        <v>1028</v>
      </c>
      <c r="N369" t="s">
        <v>2296</v>
      </c>
      <c r="O369">
        <v>2</v>
      </c>
      <c r="P369">
        <v>2</v>
      </c>
      <c r="Q369">
        <v>0.75</v>
      </c>
      <c r="V369">
        <v>628951</v>
      </c>
      <c r="W369">
        <v>545830</v>
      </c>
      <c r="X369">
        <v>47</v>
      </c>
      <c r="Y369">
        <v>23</v>
      </c>
      <c r="Z369">
        <v>50765</v>
      </c>
      <c r="AA369">
        <v>0.51063829787234039</v>
      </c>
      <c r="AB369">
        <v>4</v>
      </c>
      <c r="AC369" t="s">
        <v>2826</v>
      </c>
      <c r="AD369" t="s">
        <v>2827</v>
      </c>
      <c r="AE369">
        <v>1</v>
      </c>
      <c r="AF369" t="s">
        <v>2567</v>
      </c>
      <c r="AG369">
        <v>43875</v>
      </c>
      <c r="AI369" t="s">
        <v>2828</v>
      </c>
      <c r="AL369" t="s">
        <v>2829</v>
      </c>
      <c r="AN369" t="s">
        <v>10</v>
      </c>
      <c r="AO369" t="s">
        <v>1190</v>
      </c>
      <c r="AP369" t="s">
        <v>702</v>
      </c>
      <c r="AQ369">
        <v>1.25</v>
      </c>
      <c r="AR369">
        <v>3</v>
      </c>
      <c r="AS369" t="s">
        <v>1191</v>
      </c>
      <c r="AT369" t="s">
        <v>67</v>
      </c>
      <c r="AU369" t="s">
        <v>1192</v>
      </c>
      <c r="AV369">
        <v>3</v>
      </c>
      <c r="AW369" t="s">
        <v>2293</v>
      </c>
      <c r="AX369" t="s">
        <v>2284</v>
      </c>
      <c r="AZ369" t="s">
        <v>2362</v>
      </c>
      <c r="BC369" t="s">
        <v>11</v>
      </c>
      <c r="BE369" t="s">
        <v>60</v>
      </c>
      <c r="BH369" t="s">
        <v>60</v>
      </c>
      <c r="BK369" t="s">
        <v>10</v>
      </c>
      <c r="BN369" t="s">
        <v>60</v>
      </c>
      <c r="BQ369" t="s">
        <v>61</v>
      </c>
      <c r="BR369">
        <v>44316</v>
      </c>
      <c r="BS369">
        <v>0.75616438356164384</v>
      </c>
      <c r="BT369">
        <v>44316</v>
      </c>
      <c r="BU369" t="s">
        <v>11</v>
      </c>
      <c r="BV369">
        <v>367767.22</v>
      </c>
      <c r="BW369">
        <v>-37658.15</v>
      </c>
      <c r="BX369">
        <v>-0.10239670082613672</v>
      </c>
      <c r="BY369" t="s">
        <v>2332</v>
      </c>
      <c r="BZ369" t="b">
        <v>0</v>
      </c>
      <c r="CA369" t="b">
        <v>0</v>
      </c>
      <c r="CB369" t="b">
        <v>0</v>
      </c>
      <c r="CC369" t="b">
        <v>1</v>
      </c>
      <c r="CD369" t="b">
        <v>0</v>
      </c>
      <c r="CE369" t="b">
        <v>0</v>
      </c>
      <c r="CF369" t="b">
        <v>1</v>
      </c>
      <c r="CG369" t="b">
        <v>0</v>
      </c>
      <c r="CH369" t="b">
        <v>0</v>
      </c>
      <c r="CI369" t="b">
        <v>0</v>
      </c>
      <c r="CJ369" t="b">
        <v>1</v>
      </c>
      <c r="CK369" t="b">
        <v>0</v>
      </c>
      <c r="CL369" t="b">
        <v>0</v>
      </c>
      <c r="CM369" t="b">
        <v>0</v>
      </c>
      <c r="CN369" t="b">
        <v>0</v>
      </c>
      <c r="CO369" t="b">
        <v>0</v>
      </c>
      <c r="CP369" t="b">
        <v>0</v>
      </c>
      <c r="CQ369" t="b">
        <v>0</v>
      </c>
      <c r="CR369" t="b">
        <v>0</v>
      </c>
    </row>
    <row r="370" spans="1:96" x14ac:dyDescent="0.25">
      <c r="A370">
        <v>562</v>
      </c>
      <c r="B370" t="s">
        <v>555</v>
      </c>
      <c r="C370" t="s">
        <v>557</v>
      </c>
      <c r="D370" t="s">
        <v>340</v>
      </c>
      <c r="E370" t="s">
        <v>113</v>
      </c>
      <c r="F370" t="s">
        <v>556</v>
      </c>
      <c r="G370">
        <v>54904</v>
      </c>
      <c r="H370">
        <v>2</v>
      </c>
      <c r="I370" t="s">
        <v>122</v>
      </c>
      <c r="J370" t="s">
        <v>272</v>
      </c>
      <c r="K370">
        <v>12</v>
      </c>
      <c r="L370">
        <v>2410</v>
      </c>
      <c r="M370" t="s">
        <v>558</v>
      </c>
      <c r="N370" t="s">
        <v>2302</v>
      </c>
      <c r="O370">
        <v>2</v>
      </c>
      <c r="P370">
        <v>3</v>
      </c>
      <c r="Q370">
        <v>0.91666666666666652</v>
      </c>
      <c r="V370">
        <v>270512</v>
      </c>
      <c r="W370" t="s">
        <v>61</v>
      </c>
      <c r="X370">
        <v>45</v>
      </c>
      <c r="Y370">
        <v>8</v>
      </c>
      <c r="Z370" t="s">
        <v>61</v>
      </c>
      <c r="AA370">
        <v>0.82222222222222219</v>
      </c>
      <c r="AB370">
        <v>0</v>
      </c>
      <c r="AC370" t="s">
        <v>2959</v>
      </c>
      <c r="AD370" t="s">
        <v>61</v>
      </c>
      <c r="AE370">
        <v>0</v>
      </c>
      <c r="AG370">
        <v>43892</v>
      </c>
      <c r="AI370" t="s">
        <v>3752</v>
      </c>
      <c r="AL370" t="s">
        <v>2303</v>
      </c>
      <c r="AN370" t="s">
        <v>10</v>
      </c>
      <c r="AO370" t="s">
        <v>559</v>
      </c>
      <c r="AP370" t="s">
        <v>560</v>
      </c>
      <c r="AQ370">
        <v>0</v>
      </c>
      <c r="AV370">
        <v>0</v>
      </c>
      <c r="BE370" t="s">
        <v>60</v>
      </c>
      <c r="BH370" t="s">
        <v>60</v>
      </c>
      <c r="BN370" t="s">
        <v>60</v>
      </c>
      <c r="BQ370" t="s">
        <v>61</v>
      </c>
      <c r="BR370">
        <v>44227</v>
      </c>
      <c r="BS370">
        <v>0.51232876712328768</v>
      </c>
      <c r="BT370">
        <v>44227</v>
      </c>
      <c r="BU370" t="s">
        <v>11</v>
      </c>
      <c r="BV370">
        <v>481731.25</v>
      </c>
      <c r="BW370">
        <v>69326.09</v>
      </c>
      <c r="BX370">
        <v>0.14391030268432864</v>
      </c>
      <c r="BY370" t="s">
        <v>2332</v>
      </c>
      <c r="BZ370" t="b">
        <v>0</v>
      </c>
      <c r="CA370" t="b">
        <v>0</v>
      </c>
      <c r="CB370" t="b">
        <v>0</v>
      </c>
      <c r="CC370" t="b">
        <v>0</v>
      </c>
      <c r="CD370" t="b">
        <v>0</v>
      </c>
      <c r="CE370" t="b">
        <v>0</v>
      </c>
      <c r="CF370" t="b">
        <v>0</v>
      </c>
      <c r="CG370" t="b">
        <v>0</v>
      </c>
      <c r="CH370" t="b">
        <v>0</v>
      </c>
      <c r="CI370" t="b">
        <v>0</v>
      </c>
      <c r="CJ370" t="b">
        <v>0</v>
      </c>
      <c r="CK370" t="b">
        <v>0</v>
      </c>
      <c r="CL370" t="b">
        <v>0</v>
      </c>
      <c r="CM370" t="b">
        <v>0</v>
      </c>
      <c r="CN370" t="b">
        <v>0</v>
      </c>
      <c r="CO370" t="b">
        <v>0</v>
      </c>
      <c r="CP370" t="b">
        <v>0</v>
      </c>
      <c r="CQ370" t="b">
        <v>0</v>
      </c>
      <c r="CR370" t="b">
        <v>0</v>
      </c>
    </row>
    <row r="371" spans="1:96" x14ac:dyDescent="0.25">
      <c r="A371">
        <v>563</v>
      </c>
      <c r="B371" t="s">
        <v>561</v>
      </c>
      <c r="C371" t="s">
        <v>563</v>
      </c>
      <c r="D371" t="s">
        <v>163</v>
      </c>
      <c r="E371" t="s">
        <v>164</v>
      </c>
      <c r="F371" t="s">
        <v>562</v>
      </c>
      <c r="G371">
        <v>8332</v>
      </c>
      <c r="H371">
        <v>1</v>
      </c>
      <c r="I371" t="s">
        <v>4027</v>
      </c>
      <c r="J371" t="s">
        <v>58</v>
      </c>
      <c r="K371">
        <v>8</v>
      </c>
      <c r="L371">
        <v>2000</v>
      </c>
      <c r="M371" t="s">
        <v>564</v>
      </c>
      <c r="N371" t="s">
        <v>2296</v>
      </c>
      <c r="O371">
        <v>3</v>
      </c>
      <c r="P371">
        <v>2</v>
      </c>
      <c r="Q371">
        <v>0.83333333333333348</v>
      </c>
      <c r="V371">
        <v>304347</v>
      </c>
      <c r="W371" t="s">
        <v>61</v>
      </c>
      <c r="X371">
        <v>35</v>
      </c>
      <c r="Y371">
        <v>5</v>
      </c>
      <c r="Z371" t="s">
        <v>61</v>
      </c>
      <c r="AA371">
        <v>0.8571428571428571</v>
      </c>
      <c r="AB371">
        <v>4</v>
      </c>
      <c r="AC371" t="s">
        <v>3081</v>
      </c>
      <c r="AD371" t="s">
        <v>61</v>
      </c>
      <c r="AE371">
        <v>1</v>
      </c>
      <c r="AF371" t="s">
        <v>2344</v>
      </c>
      <c r="AG371">
        <v>43894</v>
      </c>
      <c r="AI371" t="s">
        <v>2289</v>
      </c>
      <c r="AL371" t="s">
        <v>3082</v>
      </c>
      <c r="AN371" t="s">
        <v>10</v>
      </c>
      <c r="AO371" t="s">
        <v>565</v>
      </c>
      <c r="AP371" t="s">
        <v>566</v>
      </c>
      <c r="AQ371">
        <v>38</v>
      </c>
      <c r="AR371" t="s">
        <v>2636</v>
      </c>
      <c r="AS371" t="s">
        <v>3083</v>
      </c>
      <c r="AT371" t="s">
        <v>2281</v>
      </c>
      <c r="AU371" t="s">
        <v>3084</v>
      </c>
      <c r="AV371">
        <v>3</v>
      </c>
      <c r="AZ371" t="s">
        <v>2362</v>
      </c>
      <c r="BC371" t="s">
        <v>11</v>
      </c>
      <c r="BE371" t="s">
        <v>60</v>
      </c>
      <c r="BH371" t="s">
        <v>60</v>
      </c>
      <c r="BK371" t="s">
        <v>10</v>
      </c>
      <c r="BL371">
        <v>180</v>
      </c>
      <c r="BM371">
        <v>180</v>
      </c>
      <c r="BN371" t="s">
        <v>60</v>
      </c>
      <c r="BP371">
        <v>30</v>
      </c>
      <c r="BQ371" t="s">
        <v>61</v>
      </c>
      <c r="BR371">
        <v>44227</v>
      </c>
      <c r="BS371">
        <v>0.51232876712328768</v>
      </c>
      <c r="BT371">
        <v>44227</v>
      </c>
      <c r="BU371" t="s">
        <v>11</v>
      </c>
      <c r="BV371">
        <v>427238.94</v>
      </c>
      <c r="BW371">
        <v>-6283.52</v>
      </c>
      <c r="BX371">
        <v>-1.4707273639429965E-2</v>
      </c>
      <c r="BY371" t="s">
        <v>2332</v>
      </c>
      <c r="BZ371" t="b">
        <v>0</v>
      </c>
      <c r="CA371" t="b">
        <v>0</v>
      </c>
      <c r="CB371" t="b">
        <v>0</v>
      </c>
      <c r="CC371" t="b">
        <v>0</v>
      </c>
      <c r="CD371" t="b">
        <v>0</v>
      </c>
      <c r="CE371" t="b">
        <v>0</v>
      </c>
      <c r="CF371" t="b">
        <v>0</v>
      </c>
      <c r="CG371" t="b">
        <v>0</v>
      </c>
      <c r="CH371" t="b">
        <v>0</v>
      </c>
      <c r="CI371" t="b">
        <v>0</v>
      </c>
      <c r="CJ371" t="b">
        <v>0</v>
      </c>
      <c r="CK371" t="b">
        <v>0</v>
      </c>
      <c r="CL371" t="b">
        <v>0</v>
      </c>
      <c r="CM371" t="b">
        <v>0</v>
      </c>
      <c r="CN371" t="b">
        <v>0</v>
      </c>
      <c r="CO371" t="b">
        <v>0</v>
      </c>
      <c r="CP371" t="b">
        <v>0</v>
      </c>
      <c r="CQ371" t="b">
        <v>0</v>
      </c>
      <c r="CR371" t="b">
        <v>0</v>
      </c>
    </row>
    <row r="372" spans="1:96" x14ac:dyDescent="0.25">
      <c r="A372">
        <v>564</v>
      </c>
      <c r="B372" t="s">
        <v>806</v>
      </c>
      <c r="C372" t="s">
        <v>726</v>
      </c>
      <c r="D372" t="s">
        <v>131</v>
      </c>
      <c r="E372" t="s">
        <v>113</v>
      </c>
      <c r="F372" t="s">
        <v>807</v>
      </c>
      <c r="G372">
        <v>32819</v>
      </c>
      <c r="H372">
        <v>2</v>
      </c>
      <c r="I372" t="s">
        <v>122</v>
      </c>
      <c r="J372" t="s">
        <v>157</v>
      </c>
      <c r="K372">
        <v>5</v>
      </c>
      <c r="L372">
        <v>1438</v>
      </c>
      <c r="M372" t="s">
        <v>98</v>
      </c>
      <c r="N372" t="s">
        <v>2311</v>
      </c>
      <c r="O372">
        <v>3</v>
      </c>
      <c r="P372">
        <v>3</v>
      </c>
      <c r="Q372">
        <v>1</v>
      </c>
      <c r="V372">
        <v>773615</v>
      </c>
      <c r="W372">
        <v>830681</v>
      </c>
      <c r="X372">
        <v>174</v>
      </c>
      <c r="Y372">
        <v>1</v>
      </c>
      <c r="Z372">
        <v>49470</v>
      </c>
      <c r="AA372">
        <v>0.99425287356321834</v>
      </c>
      <c r="AB372">
        <v>0</v>
      </c>
      <c r="AC372" t="s">
        <v>2959</v>
      </c>
      <c r="AD372" t="s">
        <v>61</v>
      </c>
      <c r="AG372">
        <v>43884</v>
      </c>
      <c r="AI372" t="s">
        <v>2289</v>
      </c>
      <c r="AL372" t="s">
        <v>2303</v>
      </c>
      <c r="AN372" t="s">
        <v>10</v>
      </c>
      <c r="AO372" t="s">
        <v>808</v>
      </c>
      <c r="AP372" t="s">
        <v>417</v>
      </c>
      <c r="AQ372">
        <v>21.29</v>
      </c>
      <c r="AR372" t="s">
        <v>2213</v>
      </c>
      <c r="AS372" t="s">
        <v>3685</v>
      </c>
      <c r="AT372" t="s">
        <v>3686</v>
      </c>
      <c r="AU372" t="s">
        <v>3687</v>
      </c>
      <c r="AV372">
        <v>0</v>
      </c>
      <c r="AZ372" t="s">
        <v>4</v>
      </c>
      <c r="BC372" t="s">
        <v>10</v>
      </c>
      <c r="BD372">
        <v>180</v>
      </c>
      <c r="BE372" t="s">
        <v>60</v>
      </c>
      <c r="BF372" t="s">
        <v>3657</v>
      </c>
      <c r="BH372" t="e">
        <v>#VALUE!</v>
      </c>
      <c r="BJ372" t="s">
        <v>3688</v>
      </c>
      <c r="BK372" t="s">
        <v>10</v>
      </c>
      <c r="BL372">
        <v>540</v>
      </c>
      <c r="BM372">
        <v>60</v>
      </c>
      <c r="BN372" t="s">
        <v>60</v>
      </c>
      <c r="BP372">
        <v>90</v>
      </c>
      <c r="BQ372" t="s">
        <v>61</v>
      </c>
      <c r="BR372">
        <v>43982</v>
      </c>
      <c r="BS372">
        <v>-0.15890410958904111</v>
      </c>
      <c r="BT372">
        <v>43982</v>
      </c>
      <c r="BU372" t="s">
        <v>11</v>
      </c>
      <c r="BV372">
        <v>855919.78</v>
      </c>
      <c r="BW372">
        <v>24681.040000000001</v>
      </c>
      <c r="BX372">
        <v>2.8835692989826685E-2</v>
      </c>
      <c r="BY372" t="s">
        <v>2332</v>
      </c>
      <c r="BZ372" t="b">
        <v>0</v>
      </c>
      <c r="CA372" t="b">
        <v>0</v>
      </c>
      <c r="CB372" t="b">
        <v>0</v>
      </c>
      <c r="CC372" t="b">
        <v>0</v>
      </c>
      <c r="CD372" t="b">
        <v>0</v>
      </c>
      <c r="CE372" t="b">
        <v>0</v>
      </c>
      <c r="CF372" t="b">
        <v>0</v>
      </c>
      <c r="CG372" t="b">
        <v>0</v>
      </c>
      <c r="CH372" t="b">
        <v>0</v>
      </c>
      <c r="CI372" t="b">
        <v>0</v>
      </c>
      <c r="CJ372" t="b">
        <v>0</v>
      </c>
      <c r="CK372" t="b">
        <v>0</v>
      </c>
      <c r="CL372" t="b">
        <v>0</v>
      </c>
      <c r="CM372" t="b">
        <v>0</v>
      </c>
      <c r="CN372" t="b">
        <v>0</v>
      </c>
      <c r="CO372" t="b">
        <v>0</v>
      </c>
      <c r="CP372" t="b">
        <v>0</v>
      </c>
      <c r="CQ372" t="b">
        <v>0</v>
      </c>
      <c r="CR372" t="b">
        <v>0</v>
      </c>
    </row>
    <row r="373" spans="1:96" x14ac:dyDescent="0.25">
      <c r="A373">
        <v>567</v>
      </c>
      <c r="B373" t="s">
        <v>650</v>
      </c>
      <c r="C373" t="s">
        <v>652</v>
      </c>
      <c r="D373" t="s">
        <v>163</v>
      </c>
      <c r="E373" t="s">
        <v>113</v>
      </c>
      <c r="F373" t="s">
        <v>651</v>
      </c>
      <c r="G373">
        <v>8527</v>
      </c>
      <c r="H373">
        <v>1</v>
      </c>
      <c r="I373" t="s">
        <v>4027</v>
      </c>
      <c r="J373" t="s">
        <v>58</v>
      </c>
      <c r="K373">
        <v>8</v>
      </c>
      <c r="L373">
        <v>2041</v>
      </c>
      <c r="M373" t="s">
        <v>98</v>
      </c>
      <c r="N373" t="s">
        <v>1988</v>
      </c>
      <c r="O373">
        <v>2</v>
      </c>
      <c r="P373">
        <v>3</v>
      </c>
      <c r="Q373">
        <v>0.91666666666666652</v>
      </c>
      <c r="V373">
        <v>285493</v>
      </c>
      <c r="W373">
        <v>290109</v>
      </c>
      <c r="X373">
        <v>71</v>
      </c>
      <c r="Y373">
        <v>6</v>
      </c>
      <c r="Z373">
        <v>21414</v>
      </c>
      <c r="AA373">
        <v>0.91549295774647887</v>
      </c>
      <c r="AB373">
        <v>0</v>
      </c>
      <c r="AC373" t="s">
        <v>2959</v>
      </c>
      <c r="AD373" t="s">
        <v>61</v>
      </c>
      <c r="AE373">
        <v>0</v>
      </c>
      <c r="AG373">
        <v>43894</v>
      </c>
      <c r="AI373" t="s">
        <v>2289</v>
      </c>
      <c r="AL373" t="s">
        <v>2303</v>
      </c>
      <c r="AN373" t="s">
        <v>10</v>
      </c>
      <c r="AO373" t="s">
        <v>653</v>
      </c>
      <c r="AP373" t="s">
        <v>654</v>
      </c>
      <c r="AQ373">
        <v>0</v>
      </c>
      <c r="AR373" t="s">
        <v>2213</v>
      </c>
      <c r="AS373" t="s">
        <v>2526</v>
      </c>
      <c r="AT373" t="s">
        <v>3525</v>
      </c>
      <c r="AU373" t="s">
        <v>3549</v>
      </c>
      <c r="AV373">
        <v>0</v>
      </c>
      <c r="AZ373" t="s">
        <v>4</v>
      </c>
      <c r="BC373" t="s">
        <v>10</v>
      </c>
      <c r="BD373">
        <v>120</v>
      </c>
      <c r="BE373" t="s">
        <v>60</v>
      </c>
      <c r="BF373" t="s">
        <v>10</v>
      </c>
      <c r="BH373" t="e">
        <v>#VALUE!</v>
      </c>
      <c r="BJ373" t="s">
        <v>3550</v>
      </c>
      <c r="BK373" t="s">
        <v>10</v>
      </c>
      <c r="BL373">
        <v>480</v>
      </c>
      <c r="BM373">
        <v>60</v>
      </c>
      <c r="BN373" t="s">
        <v>60</v>
      </c>
      <c r="BP373">
        <v>120</v>
      </c>
      <c r="BQ373" t="s">
        <v>61</v>
      </c>
      <c r="BR373">
        <v>43889</v>
      </c>
      <c r="BS373">
        <v>-0.41369863013698632</v>
      </c>
      <c r="BT373">
        <v>43889</v>
      </c>
      <c r="BU373" t="s">
        <v>11</v>
      </c>
      <c r="BV373">
        <v>730609.22</v>
      </c>
      <c r="BW373">
        <v>27565.49</v>
      </c>
      <c r="BX373">
        <v>3.7729458163695224E-2</v>
      </c>
      <c r="BY373" t="s">
        <v>2332</v>
      </c>
      <c r="BZ373" t="b">
        <v>0</v>
      </c>
      <c r="CA373" t="b">
        <v>0</v>
      </c>
      <c r="CB373" t="b">
        <v>0</v>
      </c>
      <c r="CC373" t="b">
        <v>0</v>
      </c>
      <c r="CD373" t="b">
        <v>0</v>
      </c>
      <c r="CE373" t="b">
        <v>0</v>
      </c>
      <c r="CF373" t="b">
        <v>0</v>
      </c>
      <c r="CG373" t="b">
        <v>0</v>
      </c>
      <c r="CH373" t="b">
        <v>0</v>
      </c>
      <c r="CI373" t="b">
        <v>0</v>
      </c>
      <c r="CJ373" t="b">
        <v>0</v>
      </c>
      <c r="CK373" t="b">
        <v>0</v>
      </c>
      <c r="CL373" t="b">
        <v>0</v>
      </c>
      <c r="CM373" t="b">
        <v>0</v>
      </c>
      <c r="CN373" t="b">
        <v>0</v>
      </c>
      <c r="CO373" t="b">
        <v>0</v>
      </c>
      <c r="CP373" t="b">
        <v>0</v>
      </c>
      <c r="CQ373" t="b">
        <v>0</v>
      </c>
      <c r="CR373" t="b">
        <v>0</v>
      </c>
    </row>
    <row r="374" spans="1:96" x14ac:dyDescent="0.25">
      <c r="A374">
        <v>568</v>
      </c>
      <c r="B374" t="s">
        <v>1130</v>
      </c>
      <c r="C374" t="s">
        <v>1132</v>
      </c>
      <c r="D374" t="s">
        <v>294</v>
      </c>
      <c r="E374" t="s">
        <v>57</v>
      </c>
      <c r="F374" t="s">
        <v>1131</v>
      </c>
      <c r="G374">
        <v>46902</v>
      </c>
      <c r="H374">
        <v>2</v>
      </c>
      <c r="I374" t="s">
        <v>122</v>
      </c>
      <c r="J374" t="s">
        <v>123</v>
      </c>
      <c r="K374">
        <v>10</v>
      </c>
      <c r="L374">
        <v>1650</v>
      </c>
      <c r="M374" t="s">
        <v>219</v>
      </c>
      <c r="N374" t="s">
        <v>2296</v>
      </c>
      <c r="O374">
        <v>3</v>
      </c>
      <c r="P374">
        <v>3</v>
      </c>
      <c r="Q374">
        <v>1</v>
      </c>
      <c r="V374">
        <v>312579</v>
      </c>
      <c r="W374" t="s">
        <v>61</v>
      </c>
      <c r="X374">
        <v>35</v>
      </c>
      <c r="Y374">
        <v>2</v>
      </c>
      <c r="Z374" t="s">
        <v>61</v>
      </c>
      <c r="AA374">
        <v>0.94285714285714284</v>
      </c>
      <c r="AB374">
        <v>2</v>
      </c>
      <c r="AC374" t="s">
        <v>2636</v>
      </c>
      <c r="AD374" t="s">
        <v>61</v>
      </c>
      <c r="AE374">
        <v>1</v>
      </c>
      <c r="AF374" t="s">
        <v>2637</v>
      </c>
      <c r="AG374">
        <v>43885</v>
      </c>
      <c r="AI374" t="s">
        <v>2638</v>
      </c>
      <c r="AL374" t="s">
        <v>2639</v>
      </c>
      <c r="AN374" t="s">
        <v>10</v>
      </c>
      <c r="AO374" t="s">
        <v>1133</v>
      </c>
      <c r="AP374" t="s">
        <v>514</v>
      </c>
      <c r="AQ374">
        <v>24.23</v>
      </c>
      <c r="AR374">
        <v>2</v>
      </c>
      <c r="AS374" t="s">
        <v>1134</v>
      </c>
      <c r="AT374" t="s">
        <v>67</v>
      </c>
      <c r="AU374" t="s">
        <v>2640</v>
      </c>
      <c r="AV374">
        <v>1</v>
      </c>
      <c r="AW374" t="s">
        <v>2283</v>
      </c>
      <c r="AX374" t="s">
        <v>2301</v>
      </c>
      <c r="AZ374" t="s">
        <v>3</v>
      </c>
      <c r="BA374" t="s">
        <v>2641</v>
      </c>
      <c r="BC374" t="s">
        <v>11</v>
      </c>
      <c r="BE374" t="e">
        <v>#VALUE!</v>
      </c>
      <c r="BH374" t="s">
        <v>60</v>
      </c>
      <c r="BK374" t="s">
        <v>10</v>
      </c>
      <c r="BN374" t="e">
        <v>#VALUE!</v>
      </c>
      <c r="BQ374" t="s">
        <v>61</v>
      </c>
      <c r="BR374">
        <v>44227</v>
      </c>
      <c r="BS374">
        <v>0.51232876712328768</v>
      </c>
      <c r="BT374">
        <v>44227</v>
      </c>
      <c r="BU374" t="s">
        <v>11</v>
      </c>
      <c r="BV374">
        <v>337398.89</v>
      </c>
      <c r="BW374">
        <v>-9311.92</v>
      </c>
      <c r="BX374">
        <v>-2.7599142368251419E-2</v>
      </c>
      <c r="BY374" t="s">
        <v>2332</v>
      </c>
      <c r="BZ374" t="b">
        <v>0</v>
      </c>
      <c r="CA374" t="b">
        <v>0</v>
      </c>
      <c r="CB374" t="b">
        <v>0</v>
      </c>
      <c r="CC374" t="b">
        <v>0</v>
      </c>
      <c r="CD374" t="b">
        <v>0</v>
      </c>
      <c r="CE374" t="b">
        <v>0</v>
      </c>
      <c r="CF374" t="b">
        <v>0</v>
      </c>
      <c r="CG374" t="b">
        <v>0</v>
      </c>
      <c r="CH374" t="b">
        <v>0</v>
      </c>
      <c r="CI374" t="b">
        <v>0</v>
      </c>
      <c r="CJ374" t="b">
        <v>0</v>
      </c>
      <c r="CK374" t="b">
        <v>0</v>
      </c>
      <c r="CL374" t="b">
        <v>0</v>
      </c>
      <c r="CM374" t="b">
        <v>0</v>
      </c>
      <c r="CN374" t="b">
        <v>0</v>
      </c>
      <c r="CO374" t="b">
        <v>0</v>
      </c>
      <c r="CP374" t="b">
        <v>0</v>
      </c>
      <c r="CQ374" t="b">
        <v>0</v>
      </c>
      <c r="CR374" t="b">
        <v>0</v>
      </c>
    </row>
    <row r="375" spans="1:96" x14ac:dyDescent="0.25">
      <c r="A375">
        <v>571</v>
      </c>
      <c r="B375" t="s">
        <v>1211</v>
      </c>
      <c r="C375" t="s">
        <v>1213</v>
      </c>
      <c r="D375" t="s">
        <v>1214</v>
      </c>
      <c r="E375" t="s">
        <v>57</v>
      </c>
      <c r="F375" t="s">
        <v>1212</v>
      </c>
      <c r="G375">
        <v>83704</v>
      </c>
      <c r="H375">
        <v>2</v>
      </c>
      <c r="I375" t="s">
        <v>122</v>
      </c>
      <c r="J375" t="s">
        <v>171</v>
      </c>
      <c r="K375">
        <v>7</v>
      </c>
      <c r="L375">
        <v>1394</v>
      </c>
      <c r="M375" t="s">
        <v>124</v>
      </c>
      <c r="N375" t="s">
        <v>1988</v>
      </c>
      <c r="O375">
        <v>3</v>
      </c>
      <c r="P375">
        <v>2</v>
      </c>
      <c r="Q375">
        <v>0.83333333333333348</v>
      </c>
      <c r="V375">
        <v>1211358</v>
      </c>
      <c r="W375">
        <v>1192666</v>
      </c>
      <c r="X375">
        <v>160</v>
      </c>
      <c r="Y375">
        <v>15</v>
      </c>
      <c r="Z375">
        <v>200355</v>
      </c>
      <c r="AA375">
        <v>0.90625</v>
      </c>
      <c r="AB375">
        <v>5</v>
      </c>
      <c r="AC375" t="s">
        <v>2846</v>
      </c>
      <c r="AD375" t="s">
        <v>2847</v>
      </c>
      <c r="AE375">
        <v>1</v>
      </c>
      <c r="AF375" t="s">
        <v>2848</v>
      </c>
      <c r="AG375">
        <v>43871</v>
      </c>
      <c r="AI375" t="s">
        <v>2289</v>
      </c>
      <c r="AL375" t="s">
        <v>2849</v>
      </c>
      <c r="AN375" t="s">
        <v>10</v>
      </c>
      <c r="AO375" t="s">
        <v>1215</v>
      </c>
      <c r="AP375" t="s">
        <v>800</v>
      </c>
      <c r="AQ375" t="s">
        <v>1295</v>
      </c>
      <c r="AR375">
        <v>3</v>
      </c>
      <c r="AS375" t="s">
        <v>1216</v>
      </c>
      <c r="AT375" t="s">
        <v>380</v>
      </c>
      <c r="AU375" t="s">
        <v>1217</v>
      </c>
      <c r="AV375">
        <v>4</v>
      </c>
      <c r="AZ375" t="s">
        <v>2362</v>
      </c>
      <c r="BC375" t="s">
        <v>10</v>
      </c>
      <c r="BD375">
        <v>180</v>
      </c>
      <c r="BE375" t="s">
        <v>60</v>
      </c>
      <c r="BH375" t="s">
        <v>60</v>
      </c>
      <c r="BK375" t="s">
        <v>10</v>
      </c>
      <c r="BN375" t="s">
        <v>60</v>
      </c>
      <c r="BQ375" t="s">
        <v>61</v>
      </c>
      <c r="BR375">
        <v>44377</v>
      </c>
      <c r="BS375">
        <v>0.92328767123287669</v>
      </c>
      <c r="BT375">
        <v>44377</v>
      </c>
      <c r="BU375" t="s">
        <v>11</v>
      </c>
      <c r="BV375">
        <v>464235.15</v>
      </c>
      <c r="BW375">
        <v>5853.02</v>
      </c>
      <c r="BX375">
        <v>1.2607877710250936E-2</v>
      </c>
      <c r="BY375" t="s">
        <v>2332</v>
      </c>
      <c r="BZ375" t="b">
        <v>1</v>
      </c>
      <c r="CA375" t="b">
        <v>1</v>
      </c>
      <c r="CB375" t="b">
        <v>0</v>
      </c>
      <c r="CC375" t="b">
        <v>1</v>
      </c>
      <c r="CD375" t="b">
        <v>0</v>
      </c>
      <c r="CE375" t="b">
        <v>0</v>
      </c>
      <c r="CF375" t="b">
        <v>0</v>
      </c>
      <c r="CG375" t="b">
        <v>1</v>
      </c>
      <c r="CH375" t="b">
        <v>0</v>
      </c>
      <c r="CI375" t="b">
        <v>0</v>
      </c>
      <c r="CJ375" t="b">
        <v>0</v>
      </c>
      <c r="CK375" t="b">
        <v>0</v>
      </c>
      <c r="CL375" t="b">
        <v>0</v>
      </c>
      <c r="CM375" t="b">
        <v>0</v>
      </c>
      <c r="CN375" t="b">
        <v>0</v>
      </c>
      <c r="CO375" t="b">
        <v>0</v>
      </c>
      <c r="CP375" t="b">
        <v>0</v>
      </c>
      <c r="CQ375" t="b">
        <v>0</v>
      </c>
      <c r="CR375" t="b">
        <v>0</v>
      </c>
    </row>
    <row r="376" spans="1:96" x14ac:dyDescent="0.25">
      <c r="A376">
        <v>572</v>
      </c>
      <c r="B376" t="s">
        <v>1135</v>
      </c>
      <c r="C376" t="s">
        <v>1137</v>
      </c>
      <c r="D376" t="s">
        <v>56</v>
      </c>
      <c r="E376" t="s">
        <v>57</v>
      </c>
      <c r="F376" t="s">
        <v>1136</v>
      </c>
      <c r="G376">
        <v>11706</v>
      </c>
      <c r="H376">
        <v>1</v>
      </c>
      <c r="I376" t="s">
        <v>4027</v>
      </c>
      <c r="J376" t="s">
        <v>58</v>
      </c>
      <c r="K376">
        <v>8</v>
      </c>
      <c r="L376">
        <v>1204</v>
      </c>
      <c r="M376" t="s">
        <v>172</v>
      </c>
      <c r="N376" t="s">
        <v>2296</v>
      </c>
      <c r="O376">
        <v>3</v>
      </c>
      <c r="P376">
        <v>3</v>
      </c>
      <c r="Q376">
        <v>1</v>
      </c>
      <c r="V376">
        <v>999249</v>
      </c>
      <c r="W376">
        <v>699987</v>
      </c>
      <c r="X376">
        <v>101</v>
      </c>
      <c r="Y376">
        <v>10</v>
      </c>
      <c r="Z376">
        <v>85109</v>
      </c>
      <c r="AA376">
        <v>0.90099009900990101</v>
      </c>
      <c r="AB376">
        <v>4</v>
      </c>
      <c r="AC376" t="s">
        <v>3341</v>
      </c>
      <c r="AD376" t="s">
        <v>3342</v>
      </c>
      <c r="AE376">
        <v>0</v>
      </c>
      <c r="AF376">
        <v>0</v>
      </c>
      <c r="AG376">
        <v>43885</v>
      </c>
      <c r="AI376" t="s">
        <v>2289</v>
      </c>
      <c r="AL376" t="s">
        <v>2303</v>
      </c>
      <c r="AN376" t="s">
        <v>10</v>
      </c>
      <c r="AO376" t="s">
        <v>1138</v>
      </c>
      <c r="AP376" t="s">
        <v>532</v>
      </c>
      <c r="AQ376">
        <v>7.02</v>
      </c>
      <c r="AR376">
        <v>3</v>
      </c>
      <c r="AS376" t="s">
        <v>3343</v>
      </c>
      <c r="AT376" t="s">
        <v>3217</v>
      </c>
      <c r="AU376" t="s">
        <v>3344</v>
      </c>
      <c r="AV376">
        <v>4</v>
      </c>
      <c r="AW376" t="s">
        <v>2293</v>
      </c>
      <c r="AZ376" t="s">
        <v>2294</v>
      </c>
      <c r="BC376" t="s">
        <v>10</v>
      </c>
      <c r="BD376">
        <v>180</v>
      </c>
      <c r="BE376" t="s">
        <v>60</v>
      </c>
      <c r="BH376" t="s">
        <v>60</v>
      </c>
      <c r="BJ376">
        <v>0.06</v>
      </c>
      <c r="BK376" t="s">
        <v>10</v>
      </c>
      <c r="BL376">
        <v>450</v>
      </c>
      <c r="BM376">
        <v>10</v>
      </c>
      <c r="BN376" t="s">
        <v>60</v>
      </c>
      <c r="BP376">
        <v>90</v>
      </c>
      <c r="BQ376" t="s">
        <v>61</v>
      </c>
      <c r="BR376">
        <v>44227</v>
      </c>
      <c r="BS376">
        <v>0.51232876712328768</v>
      </c>
      <c r="BT376">
        <v>44227</v>
      </c>
      <c r="BU376" t="s">
        <v>11</v>
      </c>
      <c r="BV376">
        <v>414766.53</v>
      </c>
      <c r="BW376">
        <v>-61498.02</v>
      </c>
      <c r="BX376">
        <v>-0.14827141428215046</v>
      </c>
      <c r="BY376" t="s">
        <v>2332</v>
      </c>
      <c r="BZ376" t="b">
        <v>1</v>
      </c>
      <c r="CA376" t="b">
        <v>1</v>
      </c>
      <c r="CB376" t="b">
        <v>1</v>
      </c>
      <c r="CC376" t="b">
        <v>0</v>
      </c>
      <c r="CD376" t="b">
        <v>0</v>
      </c>
      <c r="CE376" t="b">
        <v>0</v>
      </c>
      <c r="CF376" t="b">
        <v>1</v>
      </c>
      <c r="CG376" t="b">
        <v>0</v>
      </c>
      <c r="CH376" t="b">
        <v>0</v>
      </c>
      <c r="CI376" t="b">
        <v>0</v>
      </c>
      <c r="CJ376" t="b">
        <v>0</v>
      </c>
      <c r="CK376" t="b">
        <v>0</v>
      </c>
      <c r="CL376" t="b">
        <v>0</v>
      </c>
      <c r="CM376" t="b">
        <v>0</v>
      </c>
      <c r="CN376" t="b">
        <v>0</v>
      </c>
      <c r="CO376" t="b">
        <v>0</v>
      </c>
      <c r="CP376" t="b">
        <v>0</v>
      </c>
      <c r="CQ376" t="b">
        <v>0</v>
      </c>
      <c r="CR376" t="b">
        <v>0</v>
      </c>
    </row>
    <row r="377" spans="1:96" x14ac:dyDescent="0.25">
      <c r="A377">
        <v>574</v>
      </c>
      <c r="B377" t="s">
        <v>1139</v>
      </c>
      <c r="C377" t="s">
        <v>1141</v>
      </c>
      <c r="D377" t="s">
        <v>163</v>
      </c>
      <c r="E377" t="s">
        <v>57</v>
      </c>
      <c r="F377" t="s">
        <v>1140</v>
      </c>
      <c r="G377">
        <v>7652</v>
      </c>
      <c r="H377">
        <v>1</v>
      </c>
      <c r="I377" t="s">
        <v>4027</v>
      </c>
      <c r="J377" t="s">
        <v>279</v>
      </c>
      <c r="K377">
        <v>15</v>
      </c>
      <c r="L377">
        <v>1498</v>
      </c>
      <c r="M377" t="s">
        <v>172</v>
      </c>
      <c r="N377" t="s">
        <v>1988</v>
      </c>
      <c r="O377">
        <v>1</v>
      </c>
      <c r="P377">
        <v>3</v>
      </c>
      <c r="Q377">
        <v>0.66666666666666663</v>
      </c>
      <c r="V377">
        <v>2182901</v>
      </c>
      <c r="W377">
        <v>2066894</v>
      </c>
      <c r="X377">
        <v>321</v>
      </c>
      <c r="Y377" t="s">
        <v>2951</v>
      </c>
      <c r="Z377">
        <v>279659</v>
      </c>
      <c r="AA377" t="e">
        <v>#VALUE!</v>
      </c>
      <c r="AB377">
        <v>6</v>
      </c>
      <c r="AC377" t="s">
        <v>2952</v>
      </c>
      <c r="AD377" t="s">
        <v>2953</v>
      </c>
      <c r="AE377">
        <v>1</v>
      </c>
      <c r="AF377" t="s">
        <v>2954</v>
      </c>
      <c r="AG377">
        <v>43880</v>
      </c>
      <c r="AI377" t="s">
        <v>2955</v>
      </c>
      <c r="AL377" t="s">
        <v>2956</v>
      </c>
      <c r="AN377" t="s">
        <v>10</v>
      </c>
      <c r="AO377" t="s">
        <v>1142</v>
      </c>
      <c r="AP377" t="s">
        <v>981</v>
      </c>
      <c r="AQ377">
        <v>0</v>
      </c>
      <c r="AR377">
        <v>4</v>
      </c>
      <c r="AS377" t="s">
        <v>2957</v>
      </c>
      <c r="AT377" t="s">
        <v>176</v>
      </c>
      <c r="AU377" t="s">
        <v>2958</v>
      </c>
      <c r="AV377">
        <v>5</v>
      </c>
      <c r="AZ377" t="s">
        <v>2294</v>
      </c>
      <c r="BC377" t="s">
        <v>10</v>
      </c>
      <c r="BD377">
        <v>180</v>
      </c>
      <c r="BE377" t="s">
        <v>60</v>
      </c>
      <c r="BH377" t="s">
        <v>60</v>
      </c>
      <c r="BN377" t="s">
        <v>60</v>
      </c>
      <c r="BQ377" t="s">
        <v>61</v>
      </c>
      <c r="BR377">
        <v>44227</v>
      </c>
      <c r="BS377">
        <v>0.51232876712328768</v>
      </c>
      <c r="BT377">
        <v>44227</v>
      </c>
      <c r="BU377" t="s">
        <v>11</v>
      </c>
      <c r="BV377">
        <v>537017.73</v>
      </c>
      <c r="BW377">
        <v>-74180.36</v>
      </c>
      <c r="BX377">
        <v>-0.13813391226393959</v>
      </c>
      <c r="BY377" t="s">
        <v>2332</v>
      </c>
      <c r="BZ377" t="b">
        <v>1</v>
      </c>
      <c r="CA377" t="b">
        <v>1</v>
      </c>
      <c r="CB377" t="b">
        <v>1</v>
      </c>
      <c r="CC377" t="b">
        <v>0</v>
      </c>
      <c r="CD377" t="b">
        <v>1</v>
      </c>
      <c r="CE377" t="b">
        <v>1</v>
      </c>
      <c r="CF377" t="b">
        <v>0</v>
      </c>
      <c r="CG377" t="b">
        <v>0</v>
      </c>
      <c r="CH377" t="b">
        <v>0</v>
      </c>
      <c r="CI377" t="b">
        <v>0</v>
      </c>
      <c r="CJ377" t="b">
        <v>0</v>
      </c>
      <c r="CK377" t="b">
        <v>0</v>
      </c>
      <c r="CL377" t="b">
        <v>0</v>
      </c>
      <c r="CM377" t="b">
        <v>0</v>
      </c>
      <c r="CN377" t="b">
        <v>0</v>
      </c>
      <c r="CO377" t="b">
        <v>0</v>
      </c>
      <c r="CP377" t="b">
        <v>0</v>
      </c>
      <c r="CQ377" t="b">
        <v>0</v>
      </c>
      <c r="CR377" t="b">
        <v>0</v>
      </c>
    </row>
    <row r="378" spans="1:96" x14ac:dyDescent="0.25">
      <c r="A378">
        <v>577</v>
      </c>
      <c r="B378" t="s">
        <v>1431</v>
      </c>
      <c r="C378" t="s">
        <v>1433</v>
      </c>
      <c r="D378" t="s">
        <v>56</v>
      </c>
      <c r="E378" t="s">
        <v>57</v>
      </c>
      <c r="F378" t="s">
        <v>1432</v>
      </c>
      <c r="G378">
        <v>11373</v>
      </c>
      <c r="H378">
        <v>1</v>
      </c>
      <c r="I378" t="s">
        <v>4027</v>
      </c>
      <c r="J378" t="s">
        <v>58</v>
      </c>
      <c r="K378">
        <v>8</v>
      </c>
      <c r="L378">
        <v>1195</v>
      </c>
      <c r="M378" t="s">
        <v>647</v>
      </c>
      <c r="N378" t="s">
        <v>2296</v>
      </c>
      <c r="O378">
        <v>2</v>
      </c>
      <c r="P378">
        <v>3</v>
      </c>
      <c r="Q378">
        <v>0.91666666666666652</v>
      </c>
      <c r="V378">
        <v>963000</v>
      </c>
      <c r="W378">
        <v>994912</v>
      </c>
      <c r="X378">
        <v>164</v>
      </c>
      <c r="Y378">
        <v>4</v>
      </c>
      <c r="Z378">
        <v>7383</v>
      </c>
      <c r="AA378">
        <v>0.97560975609756095</v>
      </c>
      <c r="AB378">
        <v>2</v>
      </c>
      <c r="AC378" t="s">
        <v>2407</v>
      </c>
      <c r="AD378" t="s">
        <v>3185</v>
      </c>
      <c r="AE378">
        <v>0</v>
      </c>
      <c r="AF378">
        <v>0</v>
      </c>
      <c r="AG378">
        <v>43885</v>
      </c>
      <c r="AI378" t="s">
        <v>3186</v>
      </c>
      <c r="AL378" t="s">
        <v>3187</v>
      </c>
      <c r="AN378" t="s">
        <v>10</v>
      </c>
      <c r="AO378" t="s">
        <v>1434</v>
      </c>
      <c r="AP378" t="s">
        <v>140</v>
      </c>
      <c r="AQ378">
        <v>2</v>
      </c>
      <c r="AR378">
        <v>2</v>
      </c>
      <c r="AS378" t="s">
        <v>1435</v>
      </c>
      <c r="AT378" t="s">
        <v>78</v>
      </c>
      <c r="AU378" t="s">
        <v>1436</v>
      </c>
      <c r="AV378">
        <v>2</v>
      </c>
      <c r="AW378" t="s">
        <v>2293</v>
      </c>
      <c r="AX378" t="s">
        <v>2301</v>
      </c>
      <c r="AZ378" t="s">
        <v>3188</v>
      </c>
      <c r="BC378" t="s">
        <v>11</v>
      </c>
      <c r="BE378" t="s">
        <v>60</v>
      </c>
      <c r="BH378" t="s">
        <v>60</v>
      </c>
      <c r="BK378" t="s">
        <v>10</v>
      </c>
      <c r="BN378" t="s">
        <v>60</v>
      </c>
      <c r="BQ378" t="s">
        <v>61</v>
      </c>
      <c r="BR378">
        <v>44592</v>
      </c>
      <c r="BS378">
        <v>1.5123287671232877</v>
      </c>
      <c r="BT378">
        <v>44592</v>
      </c>
      <c r="BU378" t="s">
        <v>11</v>
      </c>
      <c r="BV378">
        <v>556649.31000000006</v>
      </c>
      <c r="BW378">
        <v>-122679.29</v>
      </c>
      <c r="BX378">
        <v>-0.22038882972836163</v>
      </c>
      <c r="BY378" t="s">
        <v>2332</v>
      </c>
      <c r="BZ378" t="b">
        <v>1</v>
      </c>
      <c r="CA378" t="b">
        <v>1</v>
      </c>
      <c r="CB378" t="b">
        <v>0</v>
      </c>
      <c r="CC378" t="b">
        <v>0</v>
      </c>
      <c r="CD378" t="b">
        <v>0</v>
      </c>
      <c r="CE378" t="b">
        <v>0</v>
      </c>
      <c r="CF378" t="b">
        <v>0</v>
      </c>
      <c r="CG378" t="b">
        <v>0</v>
      </c>
      <c r="CH378" t="b">
        <v>0</v>
      </c>
      <c r="CI378" t="b">
        <v>0</v>
      </c>
      <c r="CJ378" t="b">
        <v>0</v>
      </c>
      <c r="CK378" t="b">
        <v>0</v>
      </c>
      <c r="CL378" t="b">
        <v>0</v>
      </c>
      <c r="CM378" t="b">
        <v>0</v>
      </c>
      <c r="CN378" t="b">
        <v>0</v>
      </c>
      <c r="CO378" t="b">
        <v>0</v>
      </c>
      <c r="CP378" t="b">
        <v>0</v>
      </c>
      <c r="CQ378" t="b">
        <v>0</v>
      </c>
      <c r="CR378" t="b">
        <v>0</v>
      </c>
    </row>
    <row r="379" spans="1:96" x14ac:dyDescent="0.25">
      <c r="A379">
        <v>578</v>
      </c>
      <c r="B379" t="s">
        <v>1437</v>
      </c>
      <c r="C379" t="s">
        <v>1439</v>
      </c>
      <c r="D379" t="s">
        <v>298</v>
      </c>
      <c r="E379" t="s">
        <v>57</v>
      </c>
      <c r="F379" t="s">
        <v>1438</v>
      </c>
      <c r="G379">
        <v>77494</v>
      </c>
      <c r="H379">
        <v>0</v>
      </c>
      <c r="I379" t="s">
        <v>4036</v>
      </c>
      <c r="J379" t="s">
        <v>4037</v>
      </c>
      <c r="K379">
        <v>17</v>
      </c>
      <c r="L379">
        <v>1818</v>
      </c>
      <c r="M379" t="s">
        <v>98</v>
      </c>
      <c r="N379" t="s">
        <v>2302</v>
      </c>
      <c r="O379">
        <v>2</v>
      </c>
      <c r="P379">
        <v>3</v>
      </c>
      <c r="Q379">
        <v>0.91666666666666652</v>
      </c>
      <c r="V379">
        <v>1789929</v>
      </c>
      <c r="W379">
        <v>1276864</v>
      </c>
      <c r="X379">
        <v>175</v>
      </c>
      <c r="Y379">
        <v>6</v>
      </c>
      <c r="Z379">
        <v>78866</v>
      </c>
      <c r="AA379">
        <v>0.96571428571428575</v>
      </c>
      <c r="AB379">
        <v>4</v>
      </c>
      <c r="AC379" t="s">
        <v>3388</v>
      </c>
      <c r="AD379" t="s">
        <v>3389</v>
      </c>
      <c r="AE379">
        <v>0</v>
      </c>
      <c r="AG379">
        <v>43874</v>
      </c>
      <c r="AI379" t="s">
        <v>2289</v>
      </c>
      <c r="AL379" t="s">
        <v>3390</v>
      </c>
      <c r="AN379" t="s">
        <v>10</v>
      </c>
      <c r="AO379" t="s">
        <v>1440</v>
      </c>
      <c r="AP379" t="s">
        <v>100</v>
      </c>
      <c r="AQ379">
        <v>24.23</v>
      </c>
      <c r="AR379">
        <v>6</v>
      </c>
      <c r="AS379" t="s">
        <v>3391</v>
      </c>
      <c r="AT379" t="s">
        <v>2320</v>
      </c>
      <c r="AU379" t="s">
        <v>2777</v>
      </c>
      <c r="AV379">
        <v>4</v>
      </c>
      <c r="AZ379" t="s">
        <v>3188</v>
      </c>
      <c r="BC379" t="s">
        <v>11</v>
      </c>
      <c r="BE379" t="s">
        <v>60</v>
      </c>
      <c r="BH379" t="s">
        <v>60</v>
      </c>
      <c r="BK379" t="s">
        <v>10</v>
      </c>
      <c r="BL379">
        <v>360</v>
      </c>
      <c r="BM379">
        <v>60</v>
      </c>
      <c r="BN379" t="s">
        <v>60</v>
      </c>
      <c r="BP379">
        <v>180</v>
      </c>
      <c r="BQ379" t="s">
        <v>61</v>
      </c>
      <c r="BR379">
        <v>44592</v>
      </c>
      <c r="BS379">
        <v>1.5123287671232877</v>
      </c>
      <c r="BT379">
        <v>44592</v>
      </c>
      <c r="BU379" t="s">
        <v>11</v>
      </c>
      <c r="BV379">
        <v>522514.14</v>
      </c>
      <c r="BW379">
        <v>787.24</v>
      </c>
      <c r="BX379">
        <v>1.5066386528793268E-3</v>
      </c>
      <c r="BY379" t="s">
        <v>2332</v>
      </c>
      <c r="BZ379" t="b">
        <v>0</v>
      </c>
      <c r="CA379" t="b">
        <v>0</v>
      </c>
      <c r="CB379" t="b">
        <v>0</v>
      </c>
      <c r="CC379" t="b">
        <v>0</v>
      </c>
      <c r="CD379" t="b">
        <v>0</v>
      </c>
      <c r="CE379" t="b">
        <v>1</v>
      </c>
      <c r="CF379" t="b">
        <v>0</v>
      </c>
      <c r="CG379" t="b">
        <v>0</v>
      </c>
      <c r="CH379" t="b">
        <v>0</v>
      </c>
      <c r="CI379" t="b">
        <v>0</v>
      </c>
      <c r="CJ379" t="b">
        <v>0</v>
      </c>
      <c r="CK379" t="b">
        <v>0</v>
      </c>
      <c r="CL379" t="b">
        <v>1</v>
      </c>
      <c r="CM379" t="b">
        <v>0</v>
      </c>
      <c r="CN379" t="b">
        <v>0</v>
      </c>
      <c r="CO379" t="b">
        <v>1</v>
      </c>
      <c r="CP379" t="b">
        <v>0</v>
      </c>
      <c r="CQ379" t="b">
        <v>0</v>
      </c>
      <c r="CR379" t="b">
        <v>0</v>
      </c>
    </row>
    <row r="380" spans="1:96" x14ac:dyDescent="0.25">
      <c r="A380">
        <v>579</v>
      </c>
      <c r="B380" t="s">
        <v>1441</v>
      </c>
      <c r="C380" t="s">
        <v>569</v>
      </c>
      <c r="D380" t="s">
        <v>151</v>
      </c>
      <c r="E380" t="s">
        <v>72</v>
      </c>
      <c r="F380" t="s">
        <v>1442</v>
      </c>
      <c r="G380">
        <v>23233</v>
      </c>
      <c r="H380">
        <v>2</v>
      </c>
      <c r="I380" t="s">
        <v>122</v>
      </c>
      <c r="J380" t="s">
        <v>97</v>
      </c>
      <c r="K380">
        <v>13</v>
      </c>
      <c r="L380">
        <v>1490</v>
      </c>
      <c r="M380" t="s">
        <v>124</v>
      </c>
      <c r="N380" t="s">
        <v>2311</v>
      </c>
      <c r="O380">
        <v>2</v>
      </c>
      <c r="P380">
        <v>3</v>
      </c>
      <c r="Q380">
        <v>0.91666666666666652</v>
      </c>
      <c r="R380" t="s">
        <v>4030</v>
      </c>
      <c r="V380">
        <v>1341000</v>
      </c>
      <c r="W380">
        <v>1280667</v>
      </c>
      <c r="X380">
        <v>140</v>
      </c>
      <c r="Y380">
        <v>4</v>
      </c>
      <c r="Z380">
        <v>38273</v>
      </c>
      <c r="AA380">
        <v>0.97142857142857142</v>
      </c>
      <c r="AB380">
        <v>4</v>
      </c>
      <c r="AC380" t="s">
        <v>3906</v>
      </c>
      <c r="AD380" t="s">
        <v>3907</v>
      </c>
      <c r="AE380">
        <v>0</v>
      </c>
      <c r="AG380">
        <v>43875</v>
      </c>
      <c r="AI380" t="s">
        <v>3908</v>
      </c>
      <c r="AL380" t="s">
        <v>3909</v>
      </c>
      <c r="AN380" t="s">
        <v>10</v>
      </c>
      <c r="AO380" t="s">
        <v>1443</v>
      </c>
      <c r="AP380" t="s">
        <v>728</v>
      </c>
      <c r="AQ380">
        <v>0</v>
      </c>
      <c r="AR380">
        <v>3</v>
      </c>
      <c r="AS380" t="s">
        <v>3910</v>
      </c>
      <c r="AT380" t="s">
        <v>2330</v>
      </c>
      <c r="AU380" t="s">
        <v>3465</v>
      </c>
      <c r="AV380">
        <v>4</v>
      </c>
      <c r="AZ380" t="s">
        <v>2362</v>
      </c>
      <c r="BC380" t="s">
        <v>11</v>
      </c>
      <c r="BE380" t="s">
        <v>60</v>
      </c>
      <c r="BH380" t="s">
        <v>60</v>
      </c>
      <c r="BK380" t="s">
        <v>10</v>
      </c>
      <c r="BM380">
        <v>180</v>
      </c>
      <c r="BN380" t="s">
        <v>60</v>
      </c>
      <c r="BQ380" t="s">
        <v>61</v>
      </c>
      <c r="BR380">
        <v>44592</v>
      </c>
      <c r="BS380">
        <v>1.5123287671232877</v>
      </c>
      <c r="BT380">
        <v>44592</v>
      </c>
      <c r="BU380" t="s">
        <v>11</v>
      </c>
      <c r="BV380">
        <v>638367.22</v>
      </c>
      <c r="BW380">
        <v>112976.52</v>
      </c>
      <c r="BX380">
        <v>0.17697732035802216</v>
      </c>
      <c r="BY380" t="s">
        <v>2332</v>
      </c>
      <c r="BZ380" t="b">
        <v>1</v>
      </c>
      <c r="CA380" t="b">
        <v>0</v>
      </c>
      <c r="CB380" t="b">
        <v>0</v>
      </c>
      <c r="CC380" t="b">
        <v>0</v>
      </c>
      <c r="CD380" t="b">
        <v>1</v>
      </c>
      <c r="CE380" t="b">
        <v>0</v>
      </c>
      <c r="CF380" t="b">
        <v>1</v>
      </c>
      <c r="CG380" t="b">
        <v>1</v>
      </c>
      <c r="CH380" t="b">
        <v>0</v>
      </c>
      <c r="CI380" t="b">
        <v>0</v>
      </c>
      <c r="CJ380" t="b">
        <v>0</v>
      </c>
      <c r="CK380" t="b">
        <v>0</v>
      </c>
      <c r="CL380" t="b">
        <v>0</v>
      </c>
      <c r="CM380" t="b">
        <v>0</v>
      </c>
      <c r="CN380" t="b">
        <v>0</v>
      </c>
      <c r="CO380" t="b">
        <v>0</v>
      </c>
      <c r="CP380" t="b">
        <v>0</v>
      </c>
      <c r="CQ380" t="b">
        <v>0</v>
      </c>
      <c r="CR380" t="b">
        <v>0</v>
      </c>
    </row>
    <row r="381" spans="1:96" x14ac:dyDescent="0.25">
      <c r="A381">
        <v>580</v>
      </c>
      <c r="B381" t="s">
        <v>1196</v>
      </c>
      <c r="C381" t="s">
        <v>1198</v>
      </c>
      <c r="D381" t="s">
        <v>56</v>
      </c>
      <c r="E381" t="s">
        <v>57</v>
      </c>
      <c r="F381" t="s">
        <v>1197</v>
      </c>
      <c r="G381">
        <v>12901</v>
      </c>
      <c r="H381">
        <v>1</v>
      </c>
      <c r="I381" t="s">
        <v>4027</v>
      </c>
      <c r="J381" t="s">
        <v>73</v>
      </c>
      <c r="K381">
        <v>2</v>
      </c>
      <c r="L381">
        <v>1692</v>
      </c>
      <c r="M381" t="s">
        <v>197</v>
      </c>
      <c r="N381" t="s">
        <v>1988</v>
      </c>
      <c r="O381">
        <v>2</v>
      </c>
      <c r="P381">
        <v>2</v>
      </c>
      <c r="Q381">
        <v>0.75</v>
      </c>
      <c r="V381">
        <v>609826</v>
      </c>
      <c r="W381" t="s">
        <v>61</v>
      </c>
      <c r="X381">
        <v>46</v>
      </c>
      <c r="Y381">
        <v>5</v>
      </c>
      <c r="Z381" t="s">
        <v>61</v>
      </c>
      <c r="AA381">
        <v>0.89130434782608692</v>
      </c>
      <c r="AB381">
        <v>7</v>
      </c>
      <c r="AC381" t="s">
        <v>2732</v>
      </c>
      <c r="AD381" t="s">
        <v>2733</v>
      </c>
      <c r="AE381">
        <v>1</v>
      </c>
      <c r="AF381" t="s">
        <v>2734</v>
      </c>
      <c r="AG381">
        <v>43874</v>
      </c>
      <c r="AI381" t="s">
        <v>2735</v>
      </c>
      <c r="AL381" t="s">
        <v>2303</v>
      </c>
      <c r="AN381" t="s">
        <v>10</v>
      </c>
      <c r="AO381" t="s">
        <v>1199</v>
      </c>
      <c r="AP381" t="s">
        <v>1200</v>
      </c>
      <c r="AQ381">
        <v>3.01</v>
      </c>
      <c r="AR381">
        <v>3</v>
      </c>
      <c r="AS381" t="s">
        <v>2736</v>
      </c>
      <c r="AT381" t="s">
        <v>2320</v>
      </c>
      <c r="AU381" t="s">
        <v>2737</v>
      </c>
      <c r="AV381">
        <v>6</v>
      </c>
      <c r="AZ381" t="s">
        <v>2362</v>
      </c>
      <c r="BC381" t="s">
        <v>11</v>
      </c>
      <c r="BE381" t="s">
        <v>60</v>
      </c>
      <c r="BH381" t="s">
        <v>60</v>
      </c>
      <c r="BK381" t="s">
        <v>10</v>
      </c>
      <c r="BL381">
        <v>360</v>
      </c>
      <c r="BM381">
        <v>60</v>
      </c>
      <c r="BN381" t="s">
        <v>60</v>
      </c>
      <c r="BP381">
        <v>30</v>
      </c>
      <c r="BQ381" t="s">
        <v>61</v>
      </c>
      <c r="BR381">
        <v>44349</v>
      </c>
      <c r="BS381">
        <v>0.84657534246575339</v>
      </c>
      <c r="BT381">
        <v>44349</v>
      </c>
      <c r="BU381" t="s">
        <v>11</v>
      </c>
      <c r="BV381">
        <v>386804.44</v>
      </c>
      <c r="BW381">
        <v>-24703.39</v>
      </c>
      <c r="BX381">
        <v>-6.3865321711405382E-2</v>
      </c>
      <c r="BY381" t="s">
        <v>2332</v>
      </c>
      <c r="BZ381" t="b">
        <v>0</v>
      </c>
      <c r="CA381" t="b">
        <v>1</v>
      </c>
      <c r="CB381" t="b">
        <v>0</v>
      </c>
      <c r="CC381" t="b">
        <v>0</v>
      </c>
      <c r="CD381" t="b">
        <v>0</v>
      </c>
      <c r="CE381" t="b">
        <v>0</v>
      </c>
      <c r="CF381" t="b">
        <v>1</v>
      </c>
      <c r="CG381" t="b">
        <v>0</v>
      </c>
      <c r="CH381" t="b">
        <v>0</v>
      </c>
      <c r="CI381" t="b">
        <v>0</v>
      </c>
      <c r="CJ381" t="b">
        <v>0</v>
      </c>
      <c r="CK381" t="b">
        <v>0</v>
      </c>
      <c r="CL381" t="b">
        <v>0</v>
      </c>
      <c r="CM381" t="b">
        <v>0</v>
      </c>
      <c r="CN381" t="b">
        <v>0</v>
      </c>
      <c r="CO381" t="b">
        <v>0</v>
      </c>
      <c r="CP381" t="b">
        <v>0</v>
      </c>
      <c r="CQ381" t="b">
        <v>0</v>
      </c>
      <c r="CR381" t="b">
        <v>0</v>
      </c>
    </row>
    <row r="382" spans="1:96" x14ac:dyDescent="0.25">
      <c r="A382">
        <v>581</v>
      </c>
      <c r="B382" t="s">
        <v>1143</v>
      </c>
      <c r="C382" t="s">
        <v>1145</v>
      </c>
      <c r="D382" t="s">
        <v>163</v>
      </c>
      <c r="E382" t="s">
        <v>164</v>
      </c>
      <c r="F382" t="s">
        <v>1144</v>
      </c>
      <c r="G382">
        <v>8691</v>
      </c>
      <c r="H382">
        <v>1</v>
      </c>
      <c r="I382" t="s">
        <v>4027</v>
      </c>
      <c r="J382" t="s">
        <v>58</v>
      </c>
      <c r="K382">
        <v>8</v>
      </c>
      <c r="L382">
        <v>2730</v>
      </c>
      <c r="M382" t="s">
        <v>616</v>
      </c>
      <c r="N382" t="s">
        <v>1988</v>
      </c>
      <c r="O382">
        <v>2</v>
      </c>
      <c r="P382">
        <v>3</v>
      </c>
      <c r="Q382">
        <v>0.91666666666666652</v>
      </c>
      <c r="V382">
        <v>970303</v>
      </c>
      <c r="W382" t="s">
        <v>61</v>
      </c>
      <c r="X382">
        <v>46</v>
      </c>
      <c r="Y382">
        <v>4</v>
      </c>
      <c r="Z382" t="s">
        <v>61</v>
      </c>
      <c r="AA382">
        <v>0.91304347826086951</v>
      </c>
      <c r="AB382">
        <v>4</v>
      </c>
      <c r="AC382" t="s">
        <v>3737</v>
      </c>
      <c r="AD382" t="s">
        <v>61</v>
      </c>
      <c r="AE382">
        <v>0</v>
      </c>
      <c r="AG382">
        <v>43885</v>
      </c>
      <c r="AI382" t="s">
        <v>3738</v>
      </c>
      <c r="AL382" t="s">
        <v>2303</v>
      </c>
      <c r="AN382" t="s">
        <v>10</v>
      </c>
      <c r="AO382" t="s">
        <v>1146</v>
      </c>
      <c r="AP382" t="s">
        <v>203</v>
      </c>
      <c r="AQ382">
        <v>0</v>
      </c>
      <c r="AV382">
        <v>4</v>
      </c>
      <c r="BE382" t="s">
        <v>60</v>
      </c>
      <c r="BH382" t="s">
        <v>60</v>
      </c>
      <c r="BN382" t="s">
        <v>60</v>
      </c>
      <c r="BQ382" t="s">
        <v>61</v>
      </c>
      <c r="BR382">
        <v>44592</v>
      </c>
      <c r="BS382">
        <v>1.5123287671232877</v>
      </c>
      <c r="BT382">
        <v>44592</v>
      </c>
      <c r="BU382" t="s">
        <v>11</v>
      </c>
      <c r="BV382">
        <v>572773.74</v>
      </c>
      <c r="BW382">
        <v>54429.34</v>
      </c>
      <c r="BX382">
        <v>9.5027645645905476E-2</v>
      </c>
      <c r="BY382" t="s">
        <v>2332</v>
      </c>
      <c r="BZ382" t="b">
        <v>0</v>
      </c>
      <c r="CA382" t="b">
        <v>0</v>
      </c>
      <c r="CB382" t="b">
        <v>0</v>
      </c>
      <c r="CC382" t="b">
        <v>0</v>
      </c>
      <c r="CD382" t="b">
        <v>0</v>
      </c>
      <c r="CE382" t="b">
        <v>0</v>
      </c>
      <c r="CF382" t="b">
        <v>0</v>
      </c>
      <c r="CG382" t="b">
        <v>0</v>
      </c>
      <c r="CH382" t="b">
        <v>0</v>
      </c>
      <c r="CI382" t="b">
        <v>0</v>
      </c>
      <c r="CJ382" t="b">
        <v>0</v>
      </c>
      <c r="CK382" t="b">
        <v>0</v>
      </c>
      <c r="CL382" t="b">
        <v>0</v>
      </c>
      <c r="CM382" t="b">
        <v>0</v>
      </c>
      <c r="CN382" t="b">
        <v>0</v>
      </c>
      <c r="CO382" t="b">
        <v>0</v>
      </c>
      <c r="CP382" t="b">
        <v>0</v>
      </c>
      <c r="CQ382" t="b">
        <v>0</v>
      </c>
      <c r="CR382" t="b">
        <v>0</v>
      </c>
    </row>
    <row r="383" spans="1:96" x14ac:dyDescent="0.25">
      <c r="A383">
        <v>582</v>
      </c>
      <c r="B383" t="s">
        <v>1444</v>
      </c>
      <c r="C383" t="s">
        <v>1446</v>
      </c>
      <c r="D383" t="s">
        <v>163</v>
      </c>
      <c r="E383" t="s">
        <v>57</v>
      </c>
      <c r="F383" t="s">
        <v>1445</v>
      </c>
      <c r="G383">
        <v>8054</v>
      </c>
      <c r="H383">
        <v>2</v>
      </c>
      <c r="I383" t="s">
        <v>122</v>
      </c>
      <c r="J383" t="s">
        <v>182</v>
      </c>
      <c r="K383">
        <v>3</v>
      </c>
      <c r="L383">
        <v>2090</v>
      </c>
      <c r="M383" t="s">
        <v>1447</v>
      </c>
      <c r="N383" t="s">
        <v>2311</v>
      </c>
      <c r="O383">
        <v>2</v>
      </c>
      <c r="P383">
        <v>3</v>
      </c>
      <c r="Q383">
        <v>0.91666666666666652</v>
      </c>
      <c r="V383">
        <v>732000</v>
      </c>
      <c r="W383" t="s">
        <v>61</v>
      </c>
      <c r="X383">
        <v>52</v>
      </c>
      <c r="Y383">
        <v>2</v>
      </c>
      <c r="Z383" t="s">
        <v>61</v>
      </c>
      <c r="AA383">
        <v>0.96153846153846156</v>
      </c>
      <c r="AB383">
        <v>3</v>
      </c>
      <c r="AC383" t="s">
        <v>3617</v>
      </c>
      <c r="AD383" t="s">
        <v>3618</v>
      </c>
      <c r="AE383">
        <v>0</v>
      </c>
      <c r="AG383">
        <v>43894</v>
      </c>
      <c r="AI383" t="s">
        <v>2289</v>
      </c>
      <c r="AL383" t="s">
        <v>3619</v>
      </c>
      <c r="AN383" t="s">
        <v>10</v>
      </c>
      <c r="AO383" t="s">
        <v>3620</v>
      </c>
      <c r="AP383" t="s">
        <v>1200</v>
      </c>
      <c r="AQ383">
        <v>2</v>
      </c>
      <c r="AR383" t="s">
        <v>2547</v>
      </c>
      <c r="AS383" t="s">
        <v>3621</v>
      </c>
      <c r="AT383" t="s">
        <v>3173</v>
      </c>
      <c r="AU383" t="s">
        <v>3622</v>
      </c>
      <c r="AV383">
        <v>3</v>
      </c>
      <c r="AZ383" t="s">
        <v>2294</v>
      </c>
      <c r="BC383" t="s">
        <v>11</v>
      </c>
      <c r="BE383" t="s">
        <v>60</v>
      </c>
      <c r="BH383" t="s">
        <v>60</v>
      </c>
      <c r="BL383">
        <v>365</v>
      </c>
      <c r="BN383" t="s">
        <v>60</v>
      </c>
      <c r="BQ383" t="s">
        <v>61</v>
      </c>
      <c r="BR383">
        <v>44592</v>
      </c>
      <c r="BS383">
        <v>1.5123287671232877</v>
      </c>
      <c r="BT383">
        <v>44592</v>
      </c>
      <c r="BU383" t="s">
        <v>11</v>
      </c>
      <c r="BV383">
        <v>625613.43999999994</v>
      </c>
      <c r="BW383">
        <v>119769.61</v>
      </c>
      <c r="BX383">
        <v>0.19144347346502022</v>
      </c>
      <c r="BY383" t="s">
        <v>2332</v>
      </c>
      <c r="BZ383" t="b">
        <v>0</v>
      </c>
      <c r="CA383" t="b">
        <v>0</v>
      </c>
      <c r="CB383" t="b">
        <v>0</v>
      </c>
      <c r="CC383" t="b">
        <v>0</v>
      </c>
      <c r="CD383" t="b">
        <v>0</v>
      </c>
      <c r="CE383" t="b">
        <v>0</v>
      </c>
      <c r="CF383" t="b">
        <v>0</v>
      </c>
      <c r="CG383" t="b">
        <v>0</v>
      </c>
      <c r="CH383" t="b">
        <v>0</v>
      </c>
      <c r="CI383" t="b">
        <v>0</v>
      </c>
      <c r="CJ383" t="b">
        <v>0</v>
      </c>
      <c r="CK383" t="b">
        <v>0</v>
      </c>
      <c r="CL383" t="b">
        <v>0</v>
      </c>
      <c r="CM383" t="b">
        <v>0</v>
      </c>
      <c r="CN383" t="b">
        <v>0</v>
      </c>
      <c r="CO383" t="b">
        <v>1</v>
      </c>
      <c r="CP383" t="b">
        <v>0</v>
      </c>
      <c r="CQ383" t="b">
        <v>0</v>
      </c>
      <c r="CR383" t="b">
        <v>0</v>
      </c>
    </row>
    <row r="384" spans="1:96" x14ac:dyDescent="0.25">
      <c r="A384">
        <v>678</v>
      </c>
      <c r="B384" t="s">
        <v>1167</v>
      </c>
      <c r="C384" t="s">
        <v>1169</v>
      </c>
      <c r="D384" t="s">
        <v>144</v>
      </c>
      <c r="E384" t="s">
        <v>57</v>
      </c>
      <c r="F384" t="s">
        <v>1168</v>
      </c>
      <c r="G384">
        <v>17109</v>
      </c>
      <c r="H384" t="s">
        <v>2197</v>
      </c>
      <c r="I384" t="s">
        <v>61</v>
      </c>
      <c r="J384" t="s">
        <v>2197</v>
      </c>
      <c r="K384" t="s">
        <v>2197</v>
      </c>
      <c r="L384">
        <v>2230</v>
      </c>
      <c r="M384" t="s">
        <v>437</v>
      </c>
      <c r="N384" t="s">
        <v>61</v>
      </c>
      <c r="O384">
        <v>2</v>
      </c>
      <c r="P384">
        <v>0</v>
      </c>
      <c r="Q384" t="s">
        <v>60</v>
      </c>
      <c r="V384">
        <v>739187</v>
      </c>
      <c r="W384" t="s">
        <v>61</v>
      </c>
      <c r="X384">
        <v>56</v>
      </c>
      <c r="Y384">
        <v>11</v>
      </c>
      <c r="Z384" t="s">
        <v>61</v>
      </c>
      <c r="AA384">
        <v>0.8035714285714286</v>
      </c>
      <c r="AB384">
        <v>3</v>
      </c>
      <c r="AC384" t="s">
        <v>2964</v>
      </c>
      <c r="AD384" t="s">
        <v>2965</v>
      </c>
      <c r="AE384">
        <v>1</v>
      </c>
      <c r="AF384">
        <v>1</v>
      </c>
      <c r="AG384" t="s">
        <v>2213</v>
      </c>
      <c r="AI384" t="s">
        <v>2341</v>
      </c>
      <c r="AL384" t="s">
        <v>2966</v>
      </c>
      <c r="AN384" t="s">
        <v>10</v>
      </c>
      <c r="AO384" t="s">
        <v>1170</v>
      </c>
      <c r="AP384" t="s">
        <v>1171</v>
      </c>
      <c r="AQ384" t="s">
        <v>709</v>
      </c>
      <c r="AR384" t="s">
        <v>61</v>
      </c>
      <c r="AV384">
        <v>2</v>
      </c>
      <c r="AW384" t="s">
        <v>2514</v>
      </c>
      <c r="AX384" t="s">
        <v>2343</v>
      </c>
      <c r="BE384" t="s">
        <v>60</v>
      </c>
      <c r="BH384" t="s">
        <v>60</v>
      </c>
      <c r="BN384" t="s">
        <v>60</v>
      </c>
      <c r="BQ384" t="s">
        <v>61</v>
      </c>
      <c r="BR384">
        <v>43861</v>
      </c>
      <c r="BS384">
        <v>-0.49041095890410957</v>
      </c>
      <c r="BT384">
        <v>43861</v>
      </c>
      <c r="BU384" t="s">
        <v>11</v>
      </c>
      <c r="BV384" t="s">
        <v>60</v>
      </c>
      <c r="BW384" t="s">
        <v>60</v>
      </c>
      <c r="BX384" t="e">
        <v>#VALUE!</v>
      </c>
      <c r="BY384" t="s">
        <v>2197</v>
      </c>
      <c r="BZ384" t="b">
        <v>0</v>
      </c>
      <c r="CA384" t="b">
        <v>0</v>
      </c>
      <c r="CB384" t="b">
        <v>0</v>
      </c>
      <c r="CC384" t="b">
        <v>1</v>
      </c>
      <c r="CD384" t="b">
        <v>0</v>
      </c>
      <c r="CE384" t="b">
        <v>0</v>
      </c>
      <c r="CF384" t="b">
        <v>0</v>
      </c>
      <c r="CG384" t="b">
        <v>0</v>
      </c>
      <c r="CH384" t="b">
        <v>0</v>
      </c>
      <c r="CI384" t="b">
        <v>0</v>
      </c>
      <c r="CJ384" t="b">
        <v>0</v>
      </c>
      <c r="CK384" t="b">
        <v>0</v>
      </c>
      <c r="CL384" t="b">
        <v>0</v>
      </c>
      <c r="CM384" t="b">
        <v>1</v>
      </c>
      <c r="CN384" t="b">
        <v>0</v>
      </c>
      <c r="CO384" t="b">
        <v>0</v>
      </c>
      <c r="CP384" t="b">
        <v>0</v>
      </c>
      <c r="CQ384" t="b">
        <v>0</v>
      </c>
      <c r="CR384" t="b">
        <v>0</v>
      </c>
    </row>
    <row r="385" spans="1:96" x14ac:dyDescent="0.25">
      <c r="A385">
        <v>327</v>
      </c>
      <c r="B385" t="s">
        <v>1912</v>
      </c>
      <c r="C385" t="s">
        <v>496</v>
      </c>
      <c r="D385" t="s">
        <v>56</v>
      </c>
      <c r="E385" t="s">
        <v>57</v>
      </c>
      <c r="F385" t="s">
        <v>1913</v>
      </c>
      <c r="G385">
        <v>13790</v>
      </c>
      <c r="H385" t="s">
        <v>2197</v>
      </c>
      <c r="I385" t="s">
        <v>61</v>
      </c>
      <c r="J385" t="s">
        <v>2197</v>
      </c>
      <c r="K385" t="s">
        <v>2197</v>
      </c>
      <c r="L385">
        <v>1400</v>
      </c>
      <c r="M385" t="s">
        <v>968</v>
      </c>
      <c r="N385" t="s">
        <v>2296</v>
      </c>
      <c r="O385">
        <v>2</v>
      </c>
      <c r="P385">
        <v>1</v>
      </c>
      <c r="Q385">
        <v>0.5</v>
      </c>
      <c r="V385">
        <v>847714</v>
      </c>
      <c r="W385">
        <v>709796</v>
      </c>
      <c r="X385">
        <v>79</v>
      </c>
      <c r="Y385">
        <v>18</v>
      </c>
      <c r="Z385">
        <v>276644</v>
      </c>
      <c r="AA385">
        <v>0.77215189873417722</v>
      </c>
      <c r="AB385">
        <v>5</v>
      </c>
      <c r="AC385" t="s">
        <v>2365</v>
      </c>
      <c r="AD385" t="s">
        <v>2366</v>
      </c>
      <c r="AE385">
        <v>3</v>
      </c>
      <c r="AF385" t="s">
        <v>2367</v>
      </c>
      <c r="AG385">
        <v>43874</v>
      </c>
      <c r="AI385" t="s">
        <v>2368</v>
      </c>
      <c r="AJ385">
        <v>43903</v>
      </c>
      <c r="AK385" t="s">
        <v>2300</v>
      </c>
      <c r="AL385" t="s">
        <v>4102</v>
      </c>
      <c r="AM385">
        <v>44008</v>
      </c>
      <c r="AN385" t="s">
        <v>10</v>
      </c>
      <c r="AO385" t="s">
        <v>1914</v>
      </c>
      <c r="AP385" t="s">
        <v>781</v>
      </c>
      <c r="AQ385">
        <v>0</v>
      </c>
      <c r="AR385">
        <v>3</v>
      </c>
      <c r="AS385" t="s">
        <v>1915</v>
      </c>
      <c r="AT385" t="s">
        <v>78</v>
      </c>
      <c r="AU385" t="s">
        <v>2369</v>
      </c>
      <c r="AV385">
        <v>2</v>
      </c>
      <c r="AW385" t="s">
        <v>2283</v>
      </c>
      <c r="AX385" t="s">
        <v>19</v>
      </c>
      <c r="AY385" t="s">
        <v>2294</v>
      </c>
      <c r="AZ385" t="s">
        <v>2294</v>
      </c>
      <c r="BA385">
        <v>43570</v>
      </c>
      <c r="BB385">
        <v>43570</v>
      </c>
      <c r="BC385" t="s">
        <v>10</v>
      </c>
      <c r="BD385">
        <v>180</v>
      </c>
      <c r="BE385">
        <v>43750</v>
      </c>
      <c r="BF385" t="s">
        <v>10</v>
      </c>
      <c r="BG385">
        <v>30</v>
      </c>
      <c r="BH385">
        <v>43780</v>
      </c>
      <c r="BI385">
        <v>43739</v>
      </c>
      <c r="BJ385" t="s">
        <v>2370</v>
      </c>
      <c r="BK385" t="s">
        <v>10</v>
      </c>
      <c r="BL385">
        <v>360</v>
      </c>
      <c r="BM385">
        <v>30</v>
      </c>
      <c r="BN385">
        <v>43960</v>
      </c>
      <c r="BO385">
        <v>43950</v>
      </c>
      <c r="BP385">
        <v>60</v>
      </c>
      <c r="BQ385">
        <v>44011</v>
      </c>
      <c r="BR385">
        <v>45412</v>
      </c>
      <c r="BS385">
        <v>3.7589041095890412</v>
      </c>
      <c r="BT385">
        <v>45412</v>
      </c>
      <c r="BU385" t="s">
        <v>11</v>
      </c>
      <c r="BV385" t="s">
        <v>60</v>
      </c>
      <c r="BW385" t="s">
        <v>60</v>
      </c>
      <c r="BX385" t="e">
        <v>#VALUE!</v>
      </c>
      <c r="BY385" t="s">
        <v>2197</v>
      </c>
      <c r="BZ385" t="b">
        <v>1</v>
      </c>
      <c r="CA385" t="b">
        <v>1</v>
      </c>
      <c r="CB385" t="b">
        <v>0</v>
      </c>
      <c r="CC385" t="b">
        <v>1</v>
      </c>
      <c r="CD385" t="b">
        <v>0</v>
      </c>
      <c r="CE385" t="b">
        <v>0</v>
      </c>
      <c r="CF385" t="b">
        <v>0</v>
      </c>
      <c r="CG385" t="b">
        <v>0</v>
      </c>
      <c r="CH385" t="b">
        <v>0</v>
      </c>
      <c r="CI385" t="b">
        <v>0</v>
      </c>
      <c r="CJ385" t="b">
        <v>0</v>
      </c>
      <c r="CK385" t="b">
        <v>0</v>
      </c>
      <c r="CL385" t="b">
        <v>1</v>
      </c>
      <c r="CM385" t="b">
        <v>1</v>
      </c>
      <c r="CN385" t="b">
        <v>0</v>
      </c>
      <c r="CO385" t="b">
        <v>0</v>
      </c>
      <c r="CP385" t="b">
        <v>0</v>
      </c>
      <c r="CQ385" t="b">
        <v>0</v>
      </c>
      <c r="CR385" t="b">
        <v>0</v>
      </c>
    </row>
    <row r="386" spans="1:96" x14ac:dyDescent="0.25">
      <c r="A386">
        <v>584</v>
      </c>
      <c r="B386" t="s">
        <v>1448</v>
      </c>
      <c r="C386" t="s">
        <v>1450</v>
      </c>
      <c r="D386" t="s">
        <v>170</v>
      </c>
      <c r="E386" t="s">
        <v>57</v>
      </c>
      <c r="F386" t="s">
        <v>1449</v>
      </c>
      <c r="G386">
        <v>95356</v>
      </c>
      <c r="H386">
        <v>2</v>
      </c>
      <c r="I386" t="s">
        <v>122</v>
      </c>
      <c r="J386" t="s">
        <v>171</v>
      </c>
      <c r="K386">
        <v>7</v>
      </c>
      <c r="L386">
        <v>1758</v>
      </c>
      <c r="M386" t="s">
        <v>647</v>
      </c>
      <c r="N386" t="s">
        <v>2558</v>
      </c>
      <c r="O386">
        <v>3</v>
      </c>
      <c r="P386">
        <v>3</v>
      </c>
      <c r="Q386">
        <v>1</v>
      </c>
      <c r="V386">
        <v>1141836</v>
      </c>
      <c r="W386">
        <v>1103853</v>
      </c>
      <c r="X386">
        <v>65</v>
      </c>
      <c r="Y386">
        <v>2</v>
      </c>
      <c r="Z386">
        <v>26030</v>
      </c>
      <c r="AA386">
        <v>0.96923076923076923</v>
      </c>
      <c r="AB386">
        <v>5</v>
      </c>
      <c r="AC386" t="s">
        <v>2750</v>
      </c>
      <c r="AD386" t="s">
        <v>2751</v>
      </c>
      <c r="AE386">
        <v>1</v>
      </c>
      <c r="AF386" t="s">
        <v>2567</v>
      </c>
      <c r="AG386">
        <v>43883</v>
      </c>
      <c r="AI386" t="s">
        <v>2752</v>
      </c>
      <c r="AL386" t="s">
        <v>2753</v>
      </c>
      <c r="AN386" t="s">
        <v>10</v>
      </c>
      <c r="AO386" t="s">
        <v>1451</v>
      </c>
      <c r="AP386" t="s">
        <v>626</v>
      </c>
      <c r="AQ386">
        <v>3</v>
      </c>
      <c r="AR386">
        <v>3</v>
      </c>
      <c r="AS386" t="s">
        <v>1452</v>
      </c>
      <c r="AT386" t="s">
        <v>78</v>
      </c>
      <c r="AU386" t="s">
        <v>1453</v>
      </c>
      <c r="AV386">
        <v>4</v>
      </c>
      <c r="AW386" t="s">
        <v>2293</v>
      </c>
      <c r="AX386" t="s">
        <v>2301</v>
      </c>
      <c r="AZ386" t="s">
        <v>2362</v>
      </c>
      <c r="BC386" t="s">
        <v>11</v>
      </c>
      <c r="BE386" t="s">
        <v>60</v>
      </c>
      <c r="BH386" t="s">
        <v>60</v>
      </c>
      <c r="BK386" t="s">
        <v>10</v>
      </c>
      <c r="BL386">
        <v>180</v>
      </c>
      <c r="BM386">
        <v>30</v>
      </c>
      <c r="BN386" t="s">
        <v>60</v>
      </c>
      <c r="BP386">
        <v>180</v>
      </c>
      <c r="BQ386" t="s">
        <v>61</v>
      </c>
      <c r="BR386">
        <v>44592</v>
      </c>
      <c r="BS386">
        <v>1.5123287671232877</v>
      </c>
      <c r="BT386">
        <v>44592</v>
      </c>
      <c r="BU386" t="s">
        <v>11</v>
      </c>
      <c r="BV386">
        <v>356195.24</v>
      </c>
      <c r="BW386">
        <v>-206253.43</v>
      </c>
      <c r="BX386">
        <v>-0.57904600297297626</v>
      </c>
      <c r="BY386" t="s">
        <v>2332</v>
      </c>
      <c r="BZ386" t="b">
        <v>1</v>
      </c>
      <c r="CA386" t="b">
        <v>1</v>
      </c>
      <c r="CB386" t="b">
        <v>0</v>
      </c>
      <c r="CC386" t="b">
        <v>1</v>
      </c>
      <c r="CD386" t="b">
        <v>0</v>
      </c>
      <c r="CE386" t="b">
        <v>0</v>
      </c>
      <c r="CF386" t="b">
        <v>0</v>
      </c>
      <c r="CG386" t="b">
        <v>0</v>
      </c>
      <c r="CH386" t="b">
        <v>0</v>
      </c>
      <c r="CI386" t="b">
        <v>0</v>
      </c>
      <c r="CJ386" t="b">
        <v>0</v>
      </c>
      <c r="CK386" t="b">
        <v>0</v>
      </c>
      <c r="CL386" t="b">
        <v>0</v>
      </c>
      <c r="CM386" t="b">
        <v>0</v>
      </c>
      <c r="CN386" t="b">
        <v>0</v>
      </c>
      <c r="CO386" t="b">
        <v>0</v>
      </c>
      <c r="CP386" t="b">
        <v>1</v>
      </c>
      <c r="CQ386" t="b">
        <v>0</v>
      </c>
      <c r="CR386" t="b">
        <v>0</v>
      </c>
    </row>
    <row r="387" spans="1:96" x14ac:dyDescent="0.25">
      <c r="A387">
        <v>590</v>
      </c>
      <c r="B387" t="s">
        <v>80</v>
      </c>
      <c r="C387" t="s">
        <v>82</v>
      </c>
      <c r="D387" t="s">
        <v>83</v>
      </c>
      <c r="E387" t="s">
        <v>72</v>
      </c>
      <c r="F387" t="s">
        <v>81</v>
      </c>
      <c r="G387">
        <v>1532</v>
      </c>
      <c r="H387">
        <v>1</v>
      </c>
      <c r="I387" t="s">
        <v>4027</v>
      </c>
      <c r="J387" t="s">
        <v>84</v>
      </c>
      <c r="K387">
        <v>1</v>
      </c>
      <c r="L387">
        <v>1500</v>
      </c>
      <c r="M387" t="s">
        <v>85</v>
      </c>
      <c r="N387" t="s">
        <v>2296</v>
      </c>
      <c r="O387">
        <v>1</v>
      </c>
      <c r="P387">
        <v>3</v>
      </c>
      <c r="Q387">
        <v>0.66666666666666663</v>
      </c>
      <c r="V387">
        <v>645785</v>
      </c>
      <c r="W387" t="s">
        <v>61</v>
      </c>
      <c r="X387">
        <v>22</v>
      </c>
      <c r="Y387">
        <v>2</v>
      </c>
      <c r="Z387" t="s">
        <v>61</v>
      </c>
      <c r="AA387">
        <v>0.90909090909090906</v>
      </c>
      <c r="AB387">
        <v>5</v>
      </c>
      <c r="AC387" t="s">
        <v>3170</v>
      </c>
      <c r="AD387" t="s">
        <v>61</v>
      </c>
      <c r="AE387">
        <v>0</v>
      </c>
      <c r="AF387">
        <v>0</v>
      </c>
      <c r="AG387">
        <v>43882</v>
      </c>
      <c r="AI387" t="s">
        <v>2289</v>
      </c>
      <c r="AL387" t="s">
        <v>3171</v>
      </c>
      <c r="AN387" t="s">
        <v>10</v>
      </c>
      <c r="AO387" t="s">
        <v>86</v>
      </c>
      <c r="AP387">
        <v>43</v>
      </c>
      <c r="AQ387">
        <v>20.3</v>
      </c>
      <c r="AR387">
        <v>2</v>
      </c>
      <c r="AS387" t="s">
        <v>3172</v>
      </c>
      <c r="AT387" t="s">
        <v>3173</v>
      </c>
      <c r="AU387" t="s">
        <v>3174</v>
      </c>
      <c r="AV387">
        <v>5</v>
      </c>
      <c r="AZ387" t="s">
        <v>2362</v>
      </c>
      <c r="BC387" t="s">
        <v>11</v>
      </c>
      <c r="BE387" t="s">
        <v>60</v>
      </c>
      <c r="BH387" t="s">
        <v>60</v>
      </c>
      <c r="BK387" t="s">
        <v>10</v>
      </c>
      <c r="BL387">
        <v>365</v>
      </c>
      <c r="BM387">
        <v>90</v>
      </c>
      <c r="BN387" t="s">
        <v>60</v>
      </c>
      <c r="BP387">
        <v>60</v>
      </c>
      <c r="BQ387" t="s">
        <v>61</v>
      </c>
      <c r="BR387">
        <v>44227</v>
      </c>
      <c r="BS387">
        <v>0.51232876712328768</v>
      </c>
      <c r="BT387">
        <v>44227</v>
      </c>
      <c r="BU387" t="s">
        <v>11</v>
      </c>
      <c r="BV387">
        <v>458607.11</v>
      </c>
      <c r="BW387">
        <v>20986.29</v>
      </c>
      <c r="BX387">
        <v>4.5760934670201696E-2</v>
      </c>
      <c r="BY387" t="s">
        <v>2332</v>
      </c>
      <c r="BZ387" t="b">
        <v>0</v>
      </c>
      <c r="CA387" t="b">
        <v>0</v>
      </c>
      <c r="CB387" t="b">
        <v>0</v>
      </c>
      <c r="CC387" t="b">
        <v>0</v>
      </c>
      <c r="CD387" t="b">
        <v>0</v>
      </c>
      <c r="CE387" t="b">
        <v>0</v>
      </c>
      <c r="CF387" t="b">
        <v>0</v>
      </c>
      <c r="CG387" t="b">
        <v>0</v>
      </c>
      <c r="CH387" t="b">
        <v>0</v>
      </c>
      <c r="CI387" t="b">
        <v>0</v>
      </c>
      <c r="CJ387" t="b">
        <v>0</v>
      </c>
      <c r="CK387" t="b">
        <v>0</v>
      </c>
      <c r="CL387" t="b">
        <v>0</v>
      </c>
      <c r="CM387" t="b">
        <v>0</v>
      </c>
      <c r="CN387" t="b">
        <v>0</v>
      </c>
      <c r="CO387" t="b">
        <v>0</v>
      </c>
      <c r="CP387" t="b">
        <v>0</v>
      </c>
      <c r="CQ387" t="b">
        <v>0</v>
      </c>
      <c r="CR387" t="b">
        <v>0</v>
      </c>
    </row>
    <row r="388" spans="1:96" x14ac:dyDescent="0.25">
      <c r="A388">
        <v>591</v>
      </c>
      <c r="B388" t="s">
        <v>1454</v>
      </c>
      <c r="C388" t="s">
        <v>1456</v>
      </c>
      <c r="D388" t="s">
        <v>170</v>
      </c>
      <c r="E388" t="s">
        <v>57</v>
      </c>
      <c r="F388" t="s">
        <v>1455</v>
      </c>
      <c r="G388">
        <v>92618</v>
      </c>
      <c r="H388">
        <v>2</v>
      </c>
      <c r="I388" t="s">
        <v>122</v>
      </c>
      <c r="J388" t="s">
        <v>171</v>
      </c>
      <c r="K388">
        <v>7</v>
      </c>
      <c r="L388">
        <v>1447</v>
      </c>
      <c r="M388" t="s">
        <v>1457</v>
      </c>
      <c r="N388" t="s">
        <v>3177</v>
      </c>
      <c r="O388">
        <v>2</v>
      </c>
      <c r="P388">
        <v>2</v>
      </c>
      <c r="Q388">
        <v>0.75</v>
      </c>
      <c r="V388" t="s">
        <v>61</v>
      </c>
      <c r="W388">
        <v>1086023</v>
      </c>
      <c r="X388">
        <v>150</v>
      </c>
      <c r="Y388">
        <v>15</v>
      </c>
      <c r="Z388">
        <v>49137</v>
      </c>
      <c r="AA388">
        <v>0.9</v>
      </c>
      <c r="AB388">
        <v>3</v>
      </c>
      <c r="AC388" t="s">
        <v>3178</v>
      </c>
      <c r="AD388" t="s">
        <v>2288</v>
      </c>
      <c r="AE388">
        <v>0</v>
      </c>
      <c r="AF388">
        <v>0</v>
      </c>
      <c r="AG388">
        <v>43883</v>
      </c>
      <c r="AH388">
        <v>44020</v>
      </c>
      <c r="AI388" t="s">
        <v>3179</v>
      </c>
      <c r="AJ388">
        <v>44018</v>
      </c>
      <c r="AK388" t="s">
        <v>4028</v>
      </c>
      <c r="AL388" t="s">
        <v>4103</v>
      </c>
      <c r="AN388" t="s">
        <v>10</v>
      </c>
      <c r="AO388" t="s">
        <v>1458</v>
      </c>
      <c r="AP388" t="s">
        <v>3180</v>
      </c>
      <c r="AQ388">
        <v>11</v>
      </c>
      <c r="AR388">
        <v>2</v>
      </c>
      <c r="AS388" t="s">
        <v>3181</v>
      </c>
      <c r="AT388" t="s">
        <v>3182</v>
      </c>
      <c r="AU388" t="s">
        <v>3183</v>
      </c>
      <c r="AV388">
        <v>3</v>
      </c>
      <c r="AZ388" t="s">
        <v>24</v>
      </c>
      <c r="BC388" t="s">
        <v>11</v>
      </c>
      <c r="BE388" t="s">
        <v>60</v>
      </c>
      <c r="BH388" t="s">
        <v>60</v>
      </c>
      <c r="BK388" t="s">
        <v>10</v>
      </c>
      <c r="BL388" t="s">
        <v>3184</v>
      </c>
      <c r="BM388">
        <v>30</v>
      </c>
      <c r="BN388" t="s">
        <v>60</v>
      </c>
      <c r="BP388">
        <v>60</v>
      </c>
      <c r="BQ388" t="s">
        <v>61</v>
      </c>
      <c r="BR388">
        <v>44592</v>
      </c>
      <c r="BS388">
        <v>1.5123287671232877</v>
      </c>
      <c r="BT388">
        <v>44592</v>
      </c>
      <c r="BU388" t="s">
        <v>11</v>
      </c>
      <c r="BV388">
        <v>523179.61</v>
      </c>
      <c r="BW388">
        <v>-38232.85</v>
      </c>
      <c r="BX388">
        <v>-7.3077867082778705E-2</v>
      </c>
      <c r="BY388" t="s">
        <v>2286</v>
      </c>
      <c r="BZ388" t="b">
        <v>0</v>
      </c>
      <c r="CA388" t="b">
        <v>0</v>
      </c>
      <c r="CB388" t="b">
        <v>0</v>
      </c>
      <c r="CC388" t="b">
        <v>0</v>
      </c>
      <c r="CD388" t="b">
        <v>0</v>
      </c>
      <c r="CE388" t="b">
        <v>0</v>
      </c>
      <c r="CF388" t="b">
        <v>0</v>
      </c>
      <c r="CG388" t="b">
        <v>0</v>
      </c>
      <c r="CH388" t="b">
        <v>0</v>
      </c>
      <c r="CI388" t="b">
        <v>0</v>
      </c>
      <c r="CJ388" t="b">
        <v>0</v>
      </c>
      <c r="CK388" t="b">
        <v>0</v>
      </c>
      <c r="CL388" t="b">
        <v>0</v>
      </c>
      <c r="CM388" t="b">
        <v>0</v>
      </c>
      <c r="CN388" t="b">
        <v>0</v>
      </c>
      <c r="CO388" t="b">
        <v>0</v>
      </c>
      <c r="CP388" t="b">
        <v>0</v>
      </c>
      <c r="CQ388" t="b">
        <v>0</v>
      </c>
      <c r="CR388" t="b">
        <v>0</v>
      </c>
    </row>
    <row r="389" spans="1:96" x14ac:dyDescent="0.25">
      <c r="A389">
        <v>592</v>
      </c>
      <c r="B389" t="s">
        <v>1459</v>
      </c>
      <c r="C389" t="s">
        <v>1461</v>
      </c>
      <c r="D389" t="s">
        <v>298</v>
      </c>
      <c r="E389" t="s">
        <v>57</v>
      </c>
      <c r="F389" t="s">
        <v>1460</v>
      </c>
      <c r="G389">
        <v>75034</v>
      </c>
      <c r="H389">
        <v>0</v>
      </c>
      <c r="I389" t="s">
        <v>4036</v>
      </c>
      <c r="J389" t="s">
        <v>4037</v>
      </c>
      <c r="K389">
        <v>17</v>
      </c>
      <c r="L389">
        <v>1179</v>
      </c>
      <c r="M389" t="s">
        <v>124</v>
      </c>
      <c r="N389" t="s">
        <v>1988</v>
      </c>
      <c r="O389">
        <v>2</v>
      </c>
      <c r="P389">
        <v>3</v>
      </c>
      <c r="Q389">
        <v>0.91666666666666652</v>
      </c>
      <c r="V389">
        <v>1703715</v>
      </c>
      <c r="W389">
        <v>1638539</v>
      </c>
      <c r="X389">
        <v>157</v>
      </c>
      <c r="Y389">
        <v>29</v>
      </c>
      <c r="Z389">
        <v>229998</v>
      </c>
      <c r="AA389">
        <v>0.8152866242038217</v>
      </c>
      <c r="AB389">
        <v>8</v>
      </c>
      <c r="AC389" t="s">
        <v>3056</v>
      </c>
      <c r="AD389" t="s">
        <v>3057</v>
      </c>
      <c r="AE389">
        <v>1</v>
      </c>
      <c r="AF389" t="s">
        <v>2567</v>
      </c>
      <c r="AG389">
        <v>43874</v>
      </c>
      <c r="AH389">
        <v>44013</v>
      </c>
      <c r="AI389" t="s">
        <v>3058</v>
      </c>
      <c r="AJ389">
        <v>43999</v>
      </c>
      <c r="AK389" t="s">
        <v>3978</v>
      </c>
      <c r="AL389" t="s">
        <v>4104</v>
      </c>
      <c r="AM389">
        <v>44027</v>
      </c>
      <c r="AN389" t="s">
        <v>10</v>
      </c>
      <c r="AO389" t="s">
        <v>1462</v>
      </c>
      <c r="AP389" t="s">
        <v>265</v>
      </c>
      <c r="AQ389">
        <v>0</v>
      </c>
      <c r="AR389">
        <v>4</v>
      </c>
      <c r="AS389" t="s">
        <v>1463</v>
      </c>
      <c r="AT389" t="s">
        <v>286</v>
      </c>
      <c r="AU389" t="s">
        <v>1464</v>
      </c>
      <c r="AV389">
        <v>7</v>
      </c>
      <c r="AZ389" t="s">
        <v>3</v>
      </c>
      <c r="BC389" t="s">
        <v>10</v>
      </c>
      <c r="BD389">
        <v>180</v>
      </c>
      <c r="BE389" t="s">
        <v>60</v>
      </c>
      <c r="BH389" t="s">
        <v>60</v>
      </c>
      <c r="BK389" t="s">
        <v>10</v>
      </c>
      <c r="BN389" t="s">
        <v>60</v>
      </c>
      <c r="BQ389" t="s">
        <v>61</v>
      </c>
      <c r="BR389">
        <v>44592</v>
      </c>
      <c r="BS389">
        <v>1.5123287671232877</v>
      </c>
      <c r="BT389">
        <v>44592</v>
      </c>
      <c r="BU389" t="s">
        <v>11</v>
      </c>
      <c r="BV389">
        <v>402904.77</v>
      </c>
      <c r="BW389">
        <v>-62022.3</v>
      </c>
      <c r="BX389">
        <v>-0.15393786477137017</v>
      </c>
      <c r="BY389" t="s">
        <v>2286</v>
      </c>
      <c r="BZ389" t="b">
        <v>1</v>
      </c>
      <c r="CA389" t="b">
        <v>1</v>
      </c>
      <c r="CB389" t="b">
        <v>0</v>
      </c>
      <c r="CC389" t="b">
        <v>1</v>
      </c>
      <c r="CD389" t="b">
        <v>1</v>
      </c>
      <c r="CE389" t="b">
        <v>0</v>
      </c>
      <c r="CF389" t="b">
        <v>1</v>
      </c>
      <c r="CG389" t="b">
        <v>1</v>
      </c>
      <c r="CH389" t="b">
        <v>0</v>
      </c>
      <c r="CI389" t="b">
        <v>1</v>
      </c>
      <c r="CJ389" t="b">
        <v>0</v>
      </c>
      <c r="CK389" t="b">
        <v>0</v>
      </c>
      <c r="CL389" t="b">
        <v>0</v>
      </c>
      <c r="CM389" t="b">
        <v>0</v>
      </c>
      <c r="CN389" t="b">
        <v>0</v>
      </c>
      <c r="CO389" t="b">
        <v>0</v>
      </c>
      <c r="CP389" t="b">
        <v>0</v>
      </c>
      <c r="CQ389" t="b">
        <v>0</v>
      </c>
      <c r="CR389" t="b">
        <v>1</v>
      </c>
    </row>
    <row r="390" spans="1:96" x14ac:dyDescent="0.25">
      <c r="A390">
        <v>596</v>
      </c>
      <c r="B390" t="s">
        <v>687</v>
      </c>
      <c r="C390" t="s">
        <v>689</v>
      </c>
      <c r="D390" t="s">
        <v>690</v>
      </c>
      <c r="E390" t="s">
        <v>113</v>
      </c>
      <c r="F390" t="s">
        <v>688</v>
      </c>
      <c r="G390">
        <v>73128</v>
      </c>
      <c r="H390" t="s">
        <v>2197</v>
      </c>
      <c r="I390" t="s">
        <v>61</v>
      </c>
      <c r="J390" t="s">
        <v>2197</v>
      </c>
      <c r="K390" t="s">
        <v>2197</v>
      </c>
      <c r="L390">
        <v>1528</v>
      </c>
      <c r="M390" t="s">
        <v>691</v>
      </c>
      <c r="N390" t="s">
        <v>61</v>
      </c>
      <c r="O390">
        <v>3</v>
      </c>
      <c r="P390">
        <v>2</v>
      </c>
      <c r="Q390">
        <v>0.83333333333333348</v>
      </c>
      <c r="V390" t="s">
        <v>61</v>
      </c>
      <c r="W390" t="s">
        <v>61</v>
      </c>
      <c r="X390">
        <v>110</v>
      </c>
      <c r="Y390">
        <v>10</v>
      </c>
      <c r="Z390" t="s">
        <v>61</v>
      </c>
      <c r="AA390">
        <v>0.90909090909090906</v>
      </c>
      <c r="AB390">
        <v>0</v>
      </c>
      <c r="AC390" t="s">
        <v>92</v>
      </c>
      <c r="AD390" t="s">
        <v>61</v>
      </c>
      <c r="AE390">
        <v>0</v>
      </c>
      <c r="AG390" t="s">
        <v>2213</v>
      </c>
      <c r="AI390" t="s">
        <v>3459</v>
      </c>
      <c r="AL390" t="s">
        <v>2303</v>
      </c>
      <c r="AN390" t="s">
        <v>10</v>
      </c>
      <c r="AO390" t="s">
        <v>692</v>
      </c>
      <c r="AP390" t="s">
        <v>365</v>
      </c>
      <c r="AQ390" t="s">
        <v>61</v>
      </c>
      <c r="AV390">
        <v>0</v>
      </c>
      <c r="AW390" t="s">
        <v>2514</v>
      </c>
      <c r="AX390" t="s">
        <v>2343</v>
      </c>
      <c r="BE390" t="s">
        <v>60</v>
      </c>
      <c r="BH390" t="s">
        <v>60</v>
      </c>
      <c r="BN390" t="s">
        <v>60</v>
      </c>
      <c r="BQ390" t="s">
        <v>61</v>
      </c>
      <c r="BR390">
        <v>43845</v>
      </c>
      <c r="BS390">
        <v>-0.53424657534246578</v>
      </c>
      <c r="BT390">
        <v>43845</v>
      </c>
      <c r="BU390" t="s">
        <v>11</v>
      </c>
      <c r="BV390" t="s">
        <v>60</v>
      </c>
      <c r="BW390" t="s">
        <v>60</v>
      </c>
      <c r="BX390" t="e">
        <v>#VALUE!</v>
      </c>
      <c r="BY390" t="s">
        <v>2197</v>
      </c>
      <c r="BZ390" t="b">
        <v>0</v>
      </c>
      <c r="CA390" t="b">
        <v>0</v>
      </c>
      <c r="CB390" t="b">
        <v>0</v>
      </c>
      <c r="CC390" t="b">
        <v>0</v>
      </c>
      <c r="CD390" t="b">
        <v>0</v>
      </c>
      <c r="CE390" t="b">
        <v>0</v>
      </c>
      <c r="CF390" t="b">
        <v>0</v>
      </c>
      <c r="CG390" t="b">
        <v>0</v>
      </c>
      <c r="CH390" t="b">
        <v>0</v>
      </c>
      <c r="CI390" t="b">
        <v>0</v>
      </c>
      <c r="CJ390" t="b">
        <v>0</v>
      </c>
      <c r="CK390" t="b">
        <v>0</v>
      </c>
      <c r="CL390" t="b">
        <v>0</v>
      </c>
      <c r="CM390" t="b">
        <v>0</v>
      </c>
      <c r="CN390" t="b">
        <v>0</v>
      </c>
      <c r="CO390" t="b">
        <v>0</v>
      </c>
      <c r="CP390" t="b">
        <v>0</v>
      </c>
      <c r="CQ390" t="b">
        <v>0</v>
      </c>
      <c r="CR390" t="b">
        <v>0</v>
      </c>
    </row>
    <row r="391" spans="1:96" x14ac:dyDescent="0.25">
      <c r="A391">
        <v>593</v>
      </c>
      <c r="B391" t="s">
        <v>1465</v>
      </c>
      <c r="C391" t="s">
        <v>1467</v>
      </c>
      <c r="D391" t="s">
        <v>1468</v>
      </c>
      <c r="E391" t="s">
        <v>57</v>
      </c>
      <c r="F391" t="s">
        <v>1466</v>
      </c>
      <c r="G391">
        <v>84107</v>
      </c>
      <c r="H391">
        <v>2</v>
      </c>
      <c r="I391" t="s">
        <v>122</v>
      </c>
      <c r="J391" t="s">
        <v>171</v>
      </c>
      <c r="K391">
        <v>7</v>
      </c>
      <c r="L391">
        <v>1014</v>
      </c>
      <c r="M391" t="s">
        <v>124</v>
      </c>
      <c r="N391" t="s">
        <v>1988</v>
      </c>
      <c r="O391">
        <v>2</v>
      </c>
      <c r="P391">
        <v>2</v>
      </c>
      <c r="Q391">
        <v>0.75</v>
      </c>
      <c r="V391">
        <v>965464</v>
      </c>
      <c r="W391">
        <v>727422</v>
      </c>
      <c r="X391">
        <v>86</v>
      </c>
      <c r="Y391">
        <v>3</v>
      </c>
      <c r="Z391">
        <v>15835</v>
      </c>
      <c r="AA391">
        <v>0.96511627906976749</v>
      </c>
      <c r="AB391">
        <v>3</v>
      </c>
      <c r="AC391" t="s">
        <v>3626</v>
      </c>
      <c r="AD391" t="s">
        <v>3627</v>
      </c>
      <c r="AE391">
        <v>0</v>
      </c>
      <c r="AG391">
        <v>43889</v>
      </c>
      <c r="AI391" t="s">
        <v>2289</v>
      </c>
      <c r="AL391" t="s">
        <v>2664</v>
      </c>
      <c r="AN391" t="s">
        <v>10</v>
      </c>
      <c r="AO391" t="s">
        <v>3628</v>
      </c>
      <c r="AP391" t="s">
        <v>265</v>
      </c>
      <c r="AQ391" t="s">
        <v>378</v>
      </c>
      <c r="AR391">
        <v>2</v>
      </c>
      <c r="AS391" t="s">
        <v>3629</v>
      </c>
      <c r="AT391" t="s">
        <v>2748</v>
      </c>
      <c r="AU391" t="s">
        <v>2749</v>
      </c>
      <c r="AV391">
        <v>3</v>
      </c>
      <c r="AZ391" t="s">
        <v>2362</v>
      </c>
      <c r="BC391" t="s">
        <v>10</v>
      </c>
      <c r="BD391">
        <v>180</v>
      </c>
      <c r="BE391" t="s">
        <v>60</v>
      </c>
      <c r="BH391" t="s">
        <v>60</v>
      </c>
      <c r="BN391" t="s">
        <v>60</v>
      </c>
      <c r="BQ391" t="s">
        <v>61</v>
      </c>
      <c r="BR391">
        <v>44592</v>
      </c>
      <c r="BS391">
        <v>1.5123287671232877</v>
      </c>
      <c r="BT391">
        <v>44592</v>
      </c>
      <c r="BU391" t="s">
        <v>11</v>
      </c>
      <c r="BV391">
        <v>495983.29</v>
      </c>
      <c r="BW391">
        <v>16621.599999999999</v>
      </c>
      <c r="BX391">
        <v>3.351241933977251E-2</v>
      </c>
      <c r="BY391" t="s">
        <v>2332</v>
      </c>
      <c r="BZ391" t="b">
        <v>1</v>
      </c>
      <c r="CA391" t="b">
        <v>0</v>
      </c>
      <c r="CB391" t="b">
        <v>0</v>
      </c>
      <c r="CC391" t="b">
        <v>0</v>
      </c>
      <c r="CD391" t="b">
        <v>1</v>
      </c>
      <c r="CE391" t="b">
        <v>0</v>
      </c>
      <c r="CF391" t="b">
        <v>0</v>
      </c>
      <c r="CG391" t="b">
        <v>1</v>
      </c>
      <c r="CH391" t="b">
        <v>0</v>
      </c>
      <c r="CI391" t="b">
        <v>0</v>
      </c>
      <c r="CJ391" t="b">
        <v>0</v>
      </c>
      <c r="CK391" t="b">
        <v>0</v>
      </c>
      <c r="CL391" t="b">
        <v>0</v>
      </c>
      <c r="CM391" t="b">
        <v>0</v>
      </c>
      <c r="CN391" t="b">
        <v>0</v>
      </c>
      <c r="CO391" t="b">
        <v>0</v>
      </c>
      <c r="CP391" t="b">
        <v>0</v>
      </c>
      <c r="CQ391" t="b">
        <v>0</v>
      </c>
      <c r="CR391" t="b">
        <v>0</v>
      </c>
    </row>
    <row r="392" spans="1:96" x14ac:dyDescent="0.25">
      <c r="A392">
        <v>599</v>
      </c>
      <c r="B392" t="s">
        <v>1469</v>
      </c>
      <c r="C392" t="s">
        <v>1471</v>
      </c>
      <c r="D392" t="s">
        <v>1364</v>
      </c>
      <c r="E392" t="s">
        <v>57</v>
      </c>
      <c r="F392" t="s">
        <v>1470</v>
      </c>
      <c r="G392">
        <v>85295</v>
      </c>
      <c r="H392">
        <v>2</v>
      </c>
      <c r="I392" t="s">
        <v>122</v>
      </c>
      <c r="J392" t="s">
        <v>313</v>
      </c>
      <c r="K392">
        <v>14</v>
      </c>
      <c r="L392">
        <v>1600</v>
      </c>
      <c r="M392" t="s">
        <v>647</v>
      </c>
      <c r="N392" t="s">
        <v>1988</v>
      </c>
      <c r="O392">
        <v>3</v>
      </c>
      <c r="P392">
        <v>2</v>
      </c>
      <c r="Q392">
        <v>0.83333333333333348</v>
      </c>
      <c r="V392">
        <v>1437892</v>
      </c>
      <c r="W392">
        <v>933982</v>
      </c>
      <c r="X392">
        <v>124</v>
      </c>
      <c r="Y392">
        <v>15</v>
      </c>
      <c r="Z392">
        <v>82553</v>
      </c>
      <c r="AA392">
        <v>0.87903225806451613</v>
      </c>
      <c r="AB392">
        <v>5</v>
      </c>
      <c r="AC392" t="s">
        <v>3997</v>
      </c>
      <c r="AD392" t="s">
        <v>3163</v>
      </c>
      <c r="AE392">
        <v>0</v>
      </c>
      <c r="AF392">
        <v>0</v>
      </c>
      <c r="AG392">
        <v>43871</v>
      </c>
      <c r="AH392">
        <v>43966</v>
      </c>
      <c r="AI392" t="s">
        <v>3164</v>
      </c>
      <c r="AJ392">
        <v>44000</v>
      </c>
      <c r="AK392" t="s">
        <v>3978</v>
      </c>
      <c r="AL392" t="s">
        <v>4105</v>
      </c>
      <c r="AM392">
        <v>44011</v>
      </c>
      <c r="AN392" t="s">
        <v>10</v>
      </c>
      <c r="AO392" t="s">
        <v>1472</v>
      </c>
      <c r="AP392" t="s">
        <v>626</v>
      </c>
      <c r="AQ392" t="s">
        <v>3890</v>
      </c>
      <c r="AR392">
        <v>1</v>
      </c>
      <c r="AS392" t="s">
        <v>3998</v>
      </c>
      <c r="AT392" t="s">
        <v>2281</v>
      </c>
      <c r="AU392" t="s">
        <v>3165</v>
      </c>
      <c r="AV392">
        <v>5</v>
      </c>
      <c r="AW392" t="s">
        <v>2293</v>
      </c>
      <c r="AX392" t="s">
        <v>2284</v>
      </c>
      <c r="AY392" t="s">
        <v>4</v>
      </c>
      <c r="AZ392" t="s">
        <v>3188</v>
      </c>
      <c r="BC392" t="s">
        <v>11</v>
      </c>
      <c r="BE392" t="s">
        <v>60</v>
      </c>
      <c r="BH392" t="s">
        <v>60</v>
      </c>
      <c r="BK392" t="s">
        <v>10</v>
      </c>
      <c r="BL392">
        <v>180</v>
      </c>
      <c r="BM392">
        <v>30</v>
      </c>
      <c r="BN392" t="s">
        <v>60</v>
      </c>
      <c r="BP392">
        <v>180</v>
      </c>
      <c r="BQ392" t="s">
        <v>61</v>
      </c>
      <c r="BR392">
        <v>44592</v>
      </c>
      <c r="BS392">
        <v>1.5123287671232877</v>
      </c>
      <c r="BT392">
        <v>44592</v>
      </c>
      <c r="BU392" t="s">
        <v>11</v>
      </c>
      <c r="BV392">
        <v>516034.79</v>
      </c>
      <c r="BW392">
        <v>26435.14</v>
      </c>
      <c r="BX392">
        <v>5.1227437591949955E-2</v>
      </c>
      <c r="BY392" t="s">
        <v>2286</v>
      </c>
      <c r="BZ392" t="b">
        <v>1</v>
      </c>
      <c r="CA392" t="b">
        <v>0</v>
      </c>
      <c r="CB392" t="b">
        <v>0</v>
      </c>
      <c r="CC392" t="b">
        <v>0</v>
      </c>
      <c r="CD392" t="b">
        <v>0</v>
      </c>
      <c r="CE392" t="b">
        <v>0</v>
      </c>
      <c r="CF392" t="b">
        <v>1</v>
      </c>
      <c r="CG392" t="b">
        <v>1</v>
      </c>
      <c r="CH392" t="b">
        <v>0</v>
      </c>
      <c r="CI392" t="b">
        <v>0</v>
      </c>
      <c r="CJ392" t="b">
        <v>0</v>
      </c>
      <c r="CK392" t="b">
        <v>0</v>
      </c>
      <c r="CL392" t="b">
        <v>0</v>
      </c>
      <c r="CM392" t="b">
        <v>0</v>
      </c>
      <c r="CN392" t="b">
        <v>0</v>
      </c>
      <c r="CO392" t="b">
        <v>0</v>
      </c>
      <c r="CP392" t="b">
        <v>0</v>
      </c>
      <c r="CQ392" t="b">
        <v>0</v>
      </c>
      <c r="CR392" t="b">
        <v>1</v>
      </c>
    </row>
    <row r="393" spans="1:96" x14ac:dyDescent="0.25">
      <c r="A393">
        <v>600</v>
      </c>
      <c r="B393" t="s">
        <v>87</v>
      </c>
      <c r="C393" t="s">
        <v>89</v>
      </c>
      <c r="D393" t="s">
        <v>90</v>
      </c>
      <c r="E393" t="s">
        <v>72</v>
      </c>
      <c r="F393" t="s">
        <v>88</v>
      </c>
      <c r="G393">
        <v>36117</v>
      </c>
      <c r="H393" t="s">
        <v>2197</v>
      </c>
      <c r="I393" t="s">
        <v>61</v>
      </c>
      <c r="J393" t="s">
        <v>2197</v>
      </c>
      <c r="K393" t="s">
        <v>2197</v>
      </c>
      <c r="L393">
        <v>2050</v>
      </c>
      <c r="M393" t="s">
        <v>91</v>
      </c>
      <c r="N393" t="s">
        <v>2296</v>
      </c>
      <c r="O393">
        <v>2</v>
      </c>
      <c r="P393">
        <v>3</v>
      </c>
      <c r="Q393">
        <v>0.91666666666666652</v>
      </c>
      <c r="V393">
        <v>325727</v>
      </c>
      <c r="W393" t="s">
        <v>61</v>
      </c>
      <c r="X393" t="s">
        <v>61</v>
      </c>
      <c r="Y393" t="s">
        <v>61</v>
      </c>
      <c r="Z393" t="s">
        <v>61</v>
      </c>
      <c r="AA393" t="e">
        <v>#VALUE!</v>
      </c>
      <c r="AC393" t="s">
        <v>61</v>
      </c>
      <c r="AD393" t="s">
        <v>61</v>
      </c>
      <c r="AF393" t="s">
        <v>61</v>
      </c>
      <c r="AG393" t="s">
        <v>60</v>
      </c>
      <c r="AI393" t="s">
        <v>2289</v>
      </c>
      <c r="AL393" t="s">
        <v>2303</v>
      </c>
      <c r="AN393" t="s">
        <v>11</v>
      </c>
      <c r="AO393" t="s">
        <v>92</v>
      </c>
      <c r="AP393" t="s">
        <v>61</v>
      </c>
      <c r="AQ393" t="s">
        <v>61</v>
      </c>
      <c r="AR393" t="s">
        <v>61</v>
      </c>
      <c r="AV393">
        <v>0</v>
      </c>
      <c r="BE393" t="s">
        <v>60</v>
      </c>
      <c r="BH393" t="s">
        <v>60</v>
      </c>
      <c r="BN393" t="s">
        <v>60</v>
      </c>
      <c r="BQ393" t="s">
        <v>61</v>
      </c>
      <c r="BR393">
        <v>44592</v>
      </c>
      <c r="BS393">
        <v>1.5123287671232877</v>
      </c>
      <c r="BT393">
        <v>44592</v>
      </c>
      <c r="BU393" t="s">
        <v>11</v>
      </c>
      <c r="BV393" t="s">
        <v>60</v>
      </c>
      <c r="BW393" t="s">
        <v>60</v>
      </c>
      <c r="BX393" t="e">
        <v>#VALUE!</v>
      </c>
      <c r="BY393" t="s">
        <v>2197</v>
      </c>
      <c r="BZ393" t="b">
        <v>0</v>
      </c>
      <c r="CA393" t="b">
        <v>0</v>
      </c>
      <c r="CB393" t="b">
        <v>0</v>
      </c>
      <c r="CC393" t="b">
        <v>0</v>
      </c>
      <c r="CD393" t="b">
        <v>0</v>
      </c>
      <c r="CE393" t="b">
        <v>0</v>
      </c>
      <c r="CF393" t="b">
        <v>0</v>
      </c>
      <c r="CG393" t="b">
        <v>0</v>
      </c>
      <c r="CH393" t="b">
        <v>0</v>
      </c>
      <c r="CI393" t="b">
        <v>0</v>
      </c>
      <c r="CJ393" t="b">
        <v>0</v>
      </c>
      <c r="CK393" t="b">
        <v>0</v>
      </c>
      <c r="CL393" t="b">
        <v>0</v>
      </c>
      <c r="CM393" t="b">
        <v>0</v>
      </c>
      <c r="CN393" t="b">
        <v>0</v>
      </c>
      <c r="CO393" t="b">
        <v>0</v>
      </c>
      <c r="CP393" t="b">
        <v>0</v>
      </c>
      <c r="CQ393" t="b">
        <v>0</v>
      </c>
      <c r="CR393" t="b">
        <v>0</v>
      </c>
    </row>
    <row r="394" spans="1:96" x14ac:dyDescent="0.25">
      <c r="A394">
        <v>601</v>
      </c>
      <c r="B394" t="s">
        <v>2110</v>
      </c>
      <c r="C394" t="s">
        <v>2112</v>
      </c>
      <c r="D394" t="s">
        <v>131</v>
      </c>
      <c r="E394" t="s">
        <v>57</v>
      </c>
      <c r="F394" t="s">
        <v>2111</v>
      </c>
      <c r="G394">
        <v>33388</v>
      </c>
      <c r="H394">
        <v>2</v>
      </c>
      <c r="I394" t="s">
        <v>122</v>
      </c>
      <c r="J394" t="s">
        <v>157</v>
      </c>
      <c r="K394">
        <v>5</v>
      </c>
      <c r="L394">
        <v>1257</v>
      </c>
      <c r="M394" t="s">
        <v>172</v>
      </c>
      <c r="N394" t="s">
        <v>1988</v>
      </c>
      <c r="O394">
        <v>2</v>
      </c>
      <c r="P394">
        <v>3</v>
      </c>
      <c r="Q394">
        <v>0.91666666666666652</v>
      </c>
      <c r="V394">
        <v>1048331</v>
      </c>
      <c r="W394">
        <v>742110</v>
      </c>
      <c r="X394">
        <v>87</v>
      </c>
      <c r="Y394">
        <v>10</v>
      </c>
      <c r="Z394">
        <v>213259</v>
      </c>
      <c r="AA394">
        <v>0.88505747126436785</v>
      </c>
      <c r="AB394">
        <v>5</v>
      </c>
      <c r="AC394" t="s">
        <v>2837</v>
      </c>
      <c r="AD394" t="s">
        <v>2838</v>
      </c>
      <c r="AE394">
        <v>1</v>
      </c>
      <c r="AF394" t="s">
        <v>2567</v>
      </c>
      <c r="AG394">
        <v>43884</v>
      </c>
      <c r="AI394" t="s">
        <v>2839</v>
      </c>
      <c r="AL394" t="s">
        <v>2840</v>
      </c>
      <c r="AN394" t="s">
        <v>10</v>
      </c>
      <c r="AO394" t="s">
        <v>2113</v>
      </c>
      <c r="AP394" t="s">
        <v>2114</v>
      </c>
      <c r="AQ394">
        <v>0</v>
      </c>
      <c r="AR394">
        <v>3</v>
      </c>
      <c r="AS394" t="s">
        <v>2115</v>
      </c>
      <c r="AT394" t="s">
        <v>2116</v>
      </c>
      <c r="AU394" t="s">
        <v>2117</v>
      </c>
      <c r="AV394">
        <v>4</v>
      </c>
      <c r="AZ394" t="s">
        <v>2294</v>
      </c>
      <c r="BC394" t="s">
        <v>10</v>
      </c>
      <c r="BD394">
        <v>180</v>
      </c>
      <c r="BE394" t="s">
        <v>60</v>
      </c>
      <c r="BF394" t="s">
        <v>11</v>
      </c>
      <c r="BG394">
        <v>0</v>
      </c>
      <c r="BH394" t="s">
        <v>60</v>
      </c>
      <c r="BK394" t="s">
        <v>10</v>
      </c>
      <c r="BL394">
        <v>270</v>
      </c>
      <c r="BM394">
        <v>10</v>
      </c>
      <c r="BN394" t="s">
        <v>60</v>
      </c>
      <c r="BP394">
        <v>90</v>
      </c>
      <c r="BQ394" t="s">
        <v>61</v>
      </c>
      <c r="BR394">
        <v>46053</v>
      </c>
      <c r="BS394">
        <v>5.515068493150685</v>
      </c>
      <c r="BT394">
        <v>46053</v>
      </c>
      <c r="BU394" t="s">
        <v>11</v>
      </c>
      <c r="BV394">
        <v>370421.08</v>
      </c>
      <c r="BW394">
        <v>-35804.6</v>
      </c>
      <c r="BX394">
        <v>-9.665918581091551E-2</v>
      </c>
      <c r="BY394" t="s">
        <v>2332</v>
      </c>
      <c r="BZ394" t="b">
        <v>1</v>
      </c>
      <c r="CA394" t="b">
        <v>1</v>
      </c>
      <c r="CB394" t="b">
        <v>0</v>
      </c>
      <c r="CC394" t="b">
        <v>1</v>
      </c>
      <c r="CD394" t="b">
        <v>0</v>
      </c>
      <c r="CE394" t="b">
        <v>0</v>
      </c>
      <c r="CF394" t="b">
        <v>0</v>
      </c>
      <c r="CG394" t="b">
        <v>1</v>
      </c>
      <c r="CH394" t="b">
        <v>0</v>
      </c>
      <c r="CI394" t="b">
        <v>0</v>
      </c>
      <c r="CJ394" t="b">
        <v>0</v>
      </c>
      <c r="CK394" t="b">
        <v>0</v>
      </c>
      <c r="CL394" t="b">
        <v>0</v>
      </c>
      <c r="CM394" t="b">
        <v>0</v>
      </c>
      <c r="CN394" t="b">
        <v>0</v>
      </c>
      <c r="CO394" t="b">
        <v>0</v>
      </c>
      <c r="CP394" t="b">
        <v>0</v>
      </c>
      <c r="CQ394" t="b">
        <v>0</v>
      </c>
      <c r="CR394" t="b">
        <v>0</v>
      </c>
    </row>
    <row r="395" spans="1:96" x14ac:dyDescent="0.25">
      <c r="A395">
        <v>603</v>
      </c>
      <c r="B395" t="s">
        <v>1497</v>
      </c>
      <c r="C395" t="s">
        <v>1499</v>
      </c>
      <c r="D395" t="s">
        <v>56</v>
      </c>
      <c r="E395" t="s">
        <v>57</v>
      </c>
      <c r="F395" t="s">
        <v>1498</v>
      </c>
      <c r="G395">
        <v>13601</v>
      </c>
      <c r="H395">
        <v>1</v>
      </c>
      <c r="I395" t="s">
        <v>4027</v>
      </c>
      <c r="J395" t="s">
        <v>73</v>
      </c>
      <c r="K395">
        <v>2</v>
      </c>
      <c r="L395">
        <v>1199</v>
      </c>
      <c r="M395" t="s">
        <v>197</v>
      </c>
      <c r="N395" t="s">
        <v>2296</v>
      </c>
      <c r="O395">
        <v>2</v>
      </c>
      <c r="P395">
        <v>2</v>
      </c>
      <c r="Q395">
        <v>0.75</v>
      </c>
      <c r="V395">
        <v>679530</v>
      </c>
      <c r="W395" t="s">
        <v>61</v>
      </c>
      <c r="X395">
        <v>55</v>
      </c>
      <c r="Y395">
        <v>4</v>
      </c>
      <c r="Z395" t="s">
        <v>61</v>
      </c>
      <c r="AA395">
        <v>0.92727272727272725</v>
      </c>
      <c r="AB395">
        <v>5</v>
      </c>
      <c r="AC395" t="s">
        <v>2463</v>
      </c>
      <c r="AD395" t="s">
        <v>2464</v>
      </c>
      <c r="AE395">
        <v>2</v>
      </c>
      <c r="AF395" t="s">
        <v>2443</v>
      </c>
      <c r="AG395">
        <v>43874</v>
      </c>
      <c r="AI395" t="s">
        <v>2465</v>
      </c>
      <c r="AJ395">
        <v>44034</v>
      </c>
      <c r="AK395" t="s">
        <v>4028</v>
      </c>
      <c r="AL395" t="s">
        <v>2466</v>
      </c>
      <c r="AN395" t="s">
        <v>10</v>
      </c>
      <c r="AO395" t="s">
        <v>1500</v>
      </c>
      <c r="AP395" t="s">
        <v>242</v>
      </c>
      <c r="AQ395">
        <v>0</v>
      </c>
      <c r="AR395">
        <v>3</v>
      </c>
      <c r="AS395" t="s">
        <v>1501</v>
      </c>
      <c r="AT395" t="s">
        <v>67</v>
      </c>
      <c r="AU395" t="s">
        <v>1502</v>
      </c>
      <c r="AV395">
        <v>3</v>
      </c>
      <c r="AW395" t="s">
        <v>2293</v>
      </c>
      <c r="AX395" t="s">
        <v>2284</v>
      </c>
      <c r="AZ395" t="s">
        <v>2362</v>
      </c>
      <c r="BC395" t="s">
        <v>11</v>
      </c>
      <c r="BE395" t="s">
        <v>60</v>
      </c>
      <c r="BH395" t="s">
        <v>60</v>
      </c>
      <c r="BK395" t="s">
        <v>10</v>
      </c>
      <c r="BL395">
        <v>360</v>
      </c>
      <c r="BN395" t="s">
        <v>60</v>
      </c>
      <c r="BQ395" t="s">
        <v>61</v>
      </c>
      <c r="BR395">
        <v>44640</v>
      </c>
      <c r="BS395">
        <v>1.6438356164383561</v>
      </c>
      <c r="BT395">
        <v>44640</v>
      </c>
      <c r="BU395" t="s">
        <v>11</v>
      </c>
      <c r="BV395">
        <v>297809.25</v>
      </c>
      <c r="BW395">
        <v>-47580.47</v>
      </c>
      <c r="BX395">
        <v>-0.1597682744911382</v>
      </c>
      <c r="BY395" t="s">
        <v>2332</v>
      </c>
      <c r="BZ395" t="b">
        <v>0</v>
      </c>
      <c r="CA395" t="b">
        <v>1</v>
      </c>
      <c r="CB395" t="b">
        <v>0</v>
      </c>
      <c r="CC395" t="b">
        <v>1</v>
      </c>
      <c r="CD395" t="b">
        <v>0</v>
      </c>
      <c r="CE395" t="b">
        <v>0</v>
      </c>
      <c r="CF395" t="b">
        <v>1</v>
      </c>
      <c r="CG395" t="b">
        <v>0</v>
      </c>
      <c r="CH395" t="b">
        <v>0</v>
      </c>
      <c r="CI395" t="b">
        <v>0</v>
      </c>
      <c r="CJ395" t="b">
        <v>0</v>
      </c>
      <c r="CK395" t="b">
        <v>0</v>
      </c>
      <c r="CL395" t="b">
        <v>1</v>
      </c>
      <c r="CM395" t="b">
        <v>1</v>
      </c>
      <c r="CN395" t="b">
        <v>0</v>
      </c>
      <c r="CO395" t="b">
        <v>0</v>
      </c>
      <c r="CP395" t="b">
        <v>0</v>
      </c>
      <c r="CQ395" t="b">
        <v>0</v>
      </c>
      <c r="CR395" t="b">
        <v>0</v>
      </c>
    </row>
    <row r="396" spans="1:96" x14ac:dyDescent="0.25">
      <c r="A396">
        <v>605</v>
      </c>
      <c r="B396" t="s">
        <v>1699</v>
      </c>
      <c r="C396" t="s">
        <v>1700</v>
      </c>
      <c r="D396" t="s">
        <v>700</v>
      </c>
      <c r="E396" t="s">
        <v>113</v>
      </c>
      <c r="F396" t="s">
        <v>3779</v>
      </c>
      <c r="G396">
        <v>3054</v>
      </c>
      <c r="H396">
        <v>1</v>
      </c>
      <c r="I396" t="s">
        <v>4027</v>
      </c>
      <c r="J396" t="s">
        <v>106</v>
      </c>
      <c r="K396">
        <v>4</v>
      </c>
      <c r="L396">
        <v>1303</v>
      </c>
      <c r="M396" t="s">
        <v>98</v>
      </c>
      <c r="N396" t="s">
        <v>2311</v>
      </c>
      <c r="O396">
        <v>1</v>
      </c>
      <c r="P396">
        <v>3</v>
      </c>
      <c r="Q396">
        <v>0.66666666666666663</v>
      </c>
      <c r="V396">
        <v>408996</v>
      </c>
      <c r="W396" t="s">
        <v>61</v>
      </c>
      <c r="X396">
        <v>95</v>
      </c>
      <c r="Y396">
        <v>4</v>
      </c>
      <c r="Z396" t="s">
        <v>61</v>
      </c>
      <c r="AA396">
        <v>0.95789473684210524</v>
      </c>
      <c r="AB396">
        <v>0</v>
      </c>
      <c r="AC396" t="s">
        <v>2959</v>
      </c>
      <c r="AD396" t="s">
        <v>61</v>
      </c>
      <c r="AE396">
        <v>0</v>
      </c>
      <c r="AG396">
        <v>43882</v>
      </c>
      <c r="AI396" t="s">
        <v>3780</v>
      </c>
      <c r="AJ396">
        <v>44018</v>
      </c>
      <c r="AK396" t="s">
        <v>4028</v>
      </c>
      <c r="AL396" t="s">
        <v>2303</v>
      </c>
      <c r="AN396" t="s">
        <v>10</v>
      </c>
      <c r="AO396" t="s">
        <v>1701</v>
      </c>
      <c r="AP396" t="s">
        <v>61</v>
      </c>
      <c r="AQ396">
        <v>0</v>
      </c>
      <c r="AV396">
        <v>0</v>
      </c>
      <c r="BE396" t="s">
        <v>60</v>
      </c>
      <c r="BH396" t="s">
        <v>60</v>
      </c>
      <c r="BN396" t="s">
        <v>60</v>
      </c>
      <c r="BQ396" t="s">
        <v>61</v>
      </c>
      <c r="BR396">
        <v>44957</v>
      </c>
      <c r="BS396">
        <v>2.5123287671232877</v>
      </c>
      <c r="BT396">
        <v>44957</v>
      </c>
      <c r="BU396" t="s">
        <v>11</v>
      </c>
      <c r="BV396">
        <v>940927.09</v>
      </c>
      <c r="BW396">
        <v>183957.45</v>
      </c>
      <c r="BX396">
        <v>0.19550659339609408</v>
      </c>
      <c r="BY396" t="s">
        <v>2332</v>
      </c>
      <c r="BZ396" t="b">
        <v>0</v>
      </c>
      <c r="CA396" t="b">
        <v>0</v>
      </c>
      <c r="CB396" t="b">
        <v>0</v>
      </c>
      <c r="CC396" t="b">
        <v>0</v>
      </c>
      <c r="CD396" t="b">
        <v>0</v>
      </c>
      <c r="CE396" t="b">
        <v>0</v>
      </c>
      <c r="CF396" t="b">
        <v>0</v>
      </c>
      <c r="CG396" t="b">
        <v>0</v>
      </c>
      <c r="CH396" t="b">
        <v>0</v>
      </c>
      <c r="CI396" t="b">
        <v>0</v>
      </c>
      <c r="CJ396" t="b">
        <v>0</v>
      </c>
      <c r="CK396" t="b">
        <v>0</v>
      </c>
      <c r="CL396" t="b">
        <v>0</v>
      </c>
      <c r="CM396" t="b">
        <v>0</v>
      </c>
      <c r="CN396" t="b">
        <v>0</v>
      </c>
      <c r="CO396" t="b">
        <v>0</v>
      </c>
      <c r="CP396" t="b">
        <v>0</v>
      </c>
      <c r="CQ396" t="b">
        <v>0</v>
      </c>
      <c r="CR396" t="b">
        <v>0</v>
      </c>
    </row>
    <row r="397" spans="1:96" x14ac:dyDescent="0.25">
      <c r="A397">
        <v>606</v>
      </c>
      <c r="B397" t="s">
        <v>1473</v>
      </c>
      <c r="C397" t="s">
        <v>939</v>
      </c>
      <c r="D397" t="s">
        <v>96</v>
      </c>
      <c r="E397" t="s">
        <v>57</v>
      </c>
      <c r="F397" t="s">
        <v>1474</v>
      </c>
      <c r="G397">
        <v>21401</v>
      </c>
      <c r="H397">
        <v>2</v>
      </c>
      <c r="I397" t="s">
        <v>122</v>
      </c>
      <c r="J397" t="s">
        <v>182</v>
      </c>
      <c r="K397">
        <v>3</v>
      </c>
      <c r="L397">
        <v>1499</v>
      </c>
      <c r="M397" t="s">
        <v>172</v>
      </c>
      <c r="N397" t="s">
        <v>1988</v>
      </c>
      <c r="O397">
        <v>2</v>
      </c>
      <c r="P397">
        <v>2</v>
      </c>
      <c r="Q397">
        <v>0.75</v>
      </c>
      <c r="R397" t="s">
        <v>4030</v>
      </c>
      <c r="V397">
        <v>1492031</v>
      </c>
      <c r="W397">
        <v>1608364</v>
      </c>
      <c r="X397">
        <v>216</v>
      </c>
      <c r="Y397" t="s">
        <v>61</v>
      </c>
      <c r="Z397">
        <v>236744</v>
      </c>
      <c r="AA397" t="e">
        <v>#VALUE!</v>
      </c>
      <c r="AB397">
        <v>6</v>
      </c>
      <c r="AC397" t="s">
        <v>61</v>
      </c>
      <c r="AD397" t="s">
        <v>3802</v>
      </c>
      <c r="AF397" t="s">
        <v>61</v>
      </c>
      <c r="AG397" t="s">
        <v>60</v>
      </c>
      <c r="AI397" t="s">
        <v>2289</v>
      </c>
      <c r="AL397" t="s">
        <v>2303</v>
      </c>
      <c r="AN397" t="s">
        <v>11</v>
      </c>
      <c r="AO397" t="s">
        <v>92</v>
      </c>
      <c r="AP397" t="s">
        <v>61</v>
      </c>
      <c r="AQ397" t="s">
        <v>61</v>
      </c>
      <c r="AR397" t="s">
        <v>61</v>
      </c>
      <c r="AV397">
        <v>6</v>
      </c>
      <c r="BE397" t="s">
        <v>60</v>
      </c>
      <c r="BH397" t="s">
        <v>60</v>
      </c>
      <c r="BN397" t="s">
        <v>60</v>
      </c>
      <c r="BQ397" t="s">
        <v>61</v>
      </c>
      <c r="BR397">
        <v>44592</v>
      </c>
      <c r="BS397">
        <v>1.5123287671232877</v>
      </c>
      <c r="BT397">
        <v>44592</v>
      </c>
      <c r="BU397" t="s">
        <v>11</v>
      </c>
      <c r="BV397">
        <v>461787.95</v>
      </c>
      <c r="BW397">
        <v>-20409.3</v>
      </c>
      <c r="BX397">
        <v>-4.4196259343709597E-2</v>
      </c>
      <c r="BY397" t="s">
        <v>2332</v>
      </c>
      <c r="BZ397" t="b">
        <v>1</v>
      </c>
      <c r="CA397" t="b">
        <v>1</v>
      </c>
      <c r="CB397" t="b">
        <v>1</v>
      </c>
      <c r="CC397" t="b">
        <v>1</v>
      </c>
      <c r="CD397" t="b">
        <v>1</v>
      </c>
      <c r="CE397" t="b">
        <v>0</v>
      </c>
      <c r="CF397" t="b">
        <v>0</v>
      </c>
      <c r="CG397" t="b">
        <v>0</v>
      </c>
      <c r="CH397" t="b">
        <v>0</v>
      </c>
      <c r="CI397" t="b">
        <v>0</v>
      </c>
      <c r="CJ397" t="b">
        <v>0</v>
      </c>
      <c r="CK397" t="b">
        <v>0</v>
      </c>
      <c r="CL397" t="b">
        <v>0</v>
      </c>
      <c r="CM397" t="b">
        <v>0</v>
      </c>
      <c r="CN397" t="b">
        <v>0</v>
      </c>
      <c r="CO397" t="b">
        <v>0</v>
      </c>
      <c r="CP397" t="b">
        <v>0</v>
      </c>
      <c r="CQ397" t="b">
        <v>0</v>
      </c>
      <c r="CR397" t="b">
        <v>0</v>
      </c>
    </row>
    <row r="398" spans="1:96" x14ac:dyDescent="0.25">
      <c r="A398">
        <v>607</v>
      </c>
      <c r="B398" t="s">
        <v>1702</v>
      </c>
      <c r="C398" t="s">
        <v>1704</v>
      </c>
      <c r="D398" t="s">
        <v>170</v>
      </c>
      <c r="E398" t="s">
        <v>113</v>
      </c>
      <c r="F398" t="s">
        <v>1703</v>
      </c>
      <c r="G398">
        <v>94550</v>
      </c>
      <c r="H398">
        <v>2</v>
      </c>
      <c r="I398" t="s">
        <v>122</v>
      </c>
      <c r="J398" t="s">
        <v>171</v>
      </c>
      <c r="K398">
        <v>7</v>
      </c>
      <c r="L398">
        <v>1619</v>
      </c>
      <c r="M398" t="s">
        <v>98</v>
      </c>
      <c r="N398" t="s">
        <v>3177</v>
      </c>
      <c r="O398">
        <v>2</v>
      </c>
      <c r="P398">
        <v>3</v>
      </c>
      <c r="Q398">
        <v>0.91666666666666652</v>
      </c>
      <c r="V398">
        <v>696967</v>
      </c>
      <c r="W398">
        <v>711832</v>
      </c>
      <c r="X398">
        <v>202</v>
      </c>
      <c r="Y398">
        <v>2</v>
      </c>
      <c r="Z398">
        <v>15601</v>
      </c>
      <c r="AA398">
        <v>0.99009900990099009</v>
      </c>
      <c r="AB398">
        <v>0</v>
      </c>
      <c r="AC398" t="s">
        <v>2959</v>
      </c>
      <c r="AD398" t="s">
        <v>61</v>
      </c>
      <c r="AE398">
        <v>0</v>
      </c>
      <c r="AG398">
        <v>43883</v>
      </c>
      <c r="AI398" t="s">
        <v>2289</v>
      </c>
      <c r="AL398" t="s">
        <v>3556</v>
      </c>
      <c r="AN398" t="s">
        <v>10</v>
      </c>
      <c r="AO398" t="s">
        <v>1705</v>
      </c>
      <c r="AP398" t="s">
        <v>1242</v>
      </c>
      <c r="AQ398" t="s">
        <v>3557</v>
      </c>
      <c r="AR398" t="s">
        <v>2213</v>
      </c>
      <c r="AS398" t="s">
        <v>2526</v>
      </c>
      <c r="AT398" t="s">
        <v>3558</v>
      </c>
      <c r="AU398" t="s">
        <v>3559</v>
      </c>
      <c r="AV398">
        <v>0</v>
      </c>
      <c r="AZ398" t="s">
        <v>4</v>
      </c>
      <c r="BC398" t="s">
        <v>10</v>
      </c>
      <c r="BD398">
        <v>180</v>
      </c>
      <c r="BE398" t="s">
        <v>60</v>
      </c>
      <c r="BF398" t="s">
        <v>10</v>
      </c>
      <c r="BH398" t="e">
        <v>#VALUE!</v>
      </c>
      <c r="BJ398">
        <v>0.05</v>
      </c>
      <c r="BK398" t="s">
        <v>10</v>
      </c>
      <c r="BL398">
        <v>540</v>
      </c>
      <c r="BM398">
        <v>30</v>
      </c>
      <c r="BN398" t="s">
        <v>60</v>
      </c>
      <c r="BP398">
        <v>30</v>
      </c>
      <c r="BQ398" t="s">
        <v>61</v>
      </c>
      <c r="BR398">
        <v>44957</v>
      </c>
      <c r="BS398">
        <v>2.5123287671232877</v>
      </c>
      <c r="BT398">
        <v>44957</v>
      </c>
      <c r="BU398" t="s">
        <v>11</v>
      </c>
      <c r="BV398">
        <v>538015.42000000004</v>
      </c>
      <c r="BW398">
        <v>-42846.29</v>
      </c>
      <c r="BX398">
        <v>-7.9637661686350919E-2</v>
      </c>
      <c r="BY398" t="s">
        <v>2332</v>
      </c>
      <c r="BZ398" t="b">
        <v>0</v>
      </c>
      <c r="CA398" t="b">
        <v>0</v>
      </c>
      <c r="CB398" t="b">
        <v>0</v>
      </c>
      <c r="CC398" t="b">
        <v>0</v>
      </c>
      <c r="CD398" t="b">
        <v>0</v>
      </c>
      <c r="CE398" t="b">
        <v>0</v>
      </c>
      <c r="CF398" t="b">
        <v>0</v>
      </c>
      <c r="CG398" t="b">
        <v>0</v>
      </c>
      <c r="CH398" t="b">
        <v>0</v>
      </c>
      <c r="CI398" t="b">
        <v>0</v>
      </c>
      <c r="CJ398" t="b">
        <v>0</v>
      </c>
      <c r="CK398" t="b">
        <v>0</v>
      </c>
      <c r="CL398" t="b">
        <v>0</v>
      </c>
      <c r="CM398" t="b">
        <v>0</v>
      </c>
      <c r="CN398" t="b">
        <v>0</v>
      </c>
      <c r="CO398" t="b">
        <v>0</v>
      </c>
      <c r="CP398" t="b">
        <v>0</v>
      </c>
      <c r="CQ398" t="b">
        <v>0</v>
      </c>
      <c r="CR398" t="b">
        <v>0</v>
      </c>
    </row>
    <row r="399" spans="1:96" x14ac:dyDescent="0.25">
      <c r="A399">
        <v>611</v>
      </c>
      <c r="B399" t="s">
        <v>782</v>
      </c>
      <c r="C399" t="s">
        <v>784</v>
      </c>
      <c r="D399" t="s">
        <v>214</v>
      </c>
      <c r="E399" t="s">
        <v>164</v>
      </c>
      <c r="F399" t="s">
        <v>783</v>
      </c>
      <c r="G399">
        <v>44224</v>
      </c>
      <c r="H399" t="s">
        <v>2197</v>
      </c>
      <c r="I399" t="s">
        <v>61</v>
      </c>
      <c r="J399" t="s">
        <v>2197</v>
      </c>
      <c r="K399" t="s">
        <v>2197</v>
      </c>
      <c r="L399">
        <v>3375</v>
      </c>
      <c r="M399" t="s">
        <v>616</v>
      </c>
      <c r="N399" t="s">
        <v>1988</v>
      </c>
      <c r="O399">
        <v>2</v>
      </c>
      <c r="P399">
        <v>3</v>
      </c>
      <c r="Q399">
        <v>0.91666666666666652</v>
      </c>
      <c r="V399">
        <v>502895</v>
      </c>
      <c r="W399" t="s">
        <v>61</v>
      </c>
      <c r="X399">
        <v>35</v>
      </c>
      <c r="Y399">
        <v>3</v>
      </c>
      <c r="Z399" t="s">
        <v>61</v>
      </c>
      <c r="AA399">
        <v>0.91428571428571426</v>
      </c>
      <c r="AB399">
        <v>7</v>
      </c>
      <c r="AC399" t="s">
        <v>3679</v>
      </c>
      <c r="AD399" t="s">
        <v>61</v>
      </c>
      <c r="AE399">
        <v>0</v>
      </c>
      <c r="AG399">
        <v>43878</v>
      </c>
      <c r="AI399" t="s">
        <v>2317</v>
      </c>
      <c r="AL399" t="s">
        <v>2303</v>
      </c>
      <c r="AN399" t="s">
        <v>10</v>
      </c>
      <c r="AO399" t="s">
        <v>785</v>
      </c>
      <c r="AP399" t="s">
        <v>242</v>
      </c>
      <c r="AQ399">
        <v>0</v>
      </c>
      <c r="AV399">
        <v>7</v>
      </c>
      <c r="BE399" t="s">
        <v>60</v>
      </c>
      <c r="BH399" t="s">
        <v>60</v>
      </c>
      <c r="BN399" t="s">
        <v>60</v>
      </c>
      <c r="BQ399" t="s">
        <v>61</v>
      </c>
      <c r="BR399">
        <v>44957</v>
      </c>
      <c r="BS399">
        <v>2.5123287671232877</v>
      </c>
      <c r="BT399">
        <v>44957</v>
      </c>
      <c r="BU399" t="s">
        <v>11</v>
      </c>
      <c r="BV399" t="s">
        <v>60</v>
      </c>
      <c r="BW399" t="s">
        <v>60</v>
      </c>
      <c r="BX399" t="e">
        <v>#VALUE!</v>
      </c>
      <c r="BY399" t="s">
        <v>2197</v>
      </c>
      <c r="BZ399" t="b">
        <v>0</v>
      </c>
      <c r="CA399" t="b">
        <v>0</v>
      </c>
      <c r="CB399" t="b">
        <v>0</v>
      </c>
      <c r="CC399" t="b">
        <v>0</v>
      </c>
      <c r="CD399" t="b">
        <v>0</v>
      </c>
      <c r="CE399" t="b">
        <v>0</v>
      </c>
      <c r="CF399" t="b">
        <v>0</v>
      </c>
      <c r="CG399" t="b">
        <v>0</v>
      </c>
      <c r="CH399" t="b">
        <v>0</v>
      </c>
      <c r="CI399" t="b">
        <v>0</v>
      </c>
      <c r="CJ399" t="b">
        <v>0</v>
      </c>
      <c r="CK399" t="b">
        <v>0</v>
      </c>
      <c r="CL399" t="b">
        <v>0</v>
      </c>
      <c r="CM399" t="b">
        <v>0</v>
      </c>
      <c r="CN399" t="b">
        <v>0</v>
      </c>
      <c r="CO399" t="b">
        <v>1</v>
      </c>
      <c r="CP399" t="b">
        <v>0</v>
      </c>
      <c r="CQ399" t="b">
        <v>0</v>
      </c>
      <c r="CR399" t="b">
        <v>0</v>
      </c>
    </row>
    <row r="400" spans="1:96" x14ac:dyDescent="0.25">
      <c r="A400">
        <v>608</v>
      </c>
      <c r="B400" t="s">
        <v>1518</v>
      </c>
      <c r="C400" t="s">
        <v>1520</v>
      </c>
      <c r="D400" t="s">
        <v>271</v>
      </c>
      <c r="E400" t="s">
        <v>164</v>
      </c>
      <c r="F400" t="s">
        <v>1519</v>
      </c>
      <c r="G400">
        <v>60487</v>
      </c>
      <c r="H400">
        <v>2</v>
      </c>
      <c r="I400" t="s">
        <v>122</v>
      </c>
      <c r="J400" t="s">
        <v>272</v>
      </c>
      <c r="K400">
        <v>12</v>
      </c>
      <c r="L400">
        <v>2295</v>
      </c>
      <c r="M400" t="s">
        <v>616</v>
      </c>
      <c r="N400" t="s">
        <v>2302</v>
      </c>
      <c r="O400">
        <v>3</v>
      </c>
      <c r="P400">
        <v>3</v>
      </c>
      <c r="Q400">
        <v>1</v>
      </c>
      <c r="V400">
        <v>601884</v>
      </c>
      <c r="W400" t="s">
        <v>61</v>
      </c>
      <c r="X400">
        <v>30</v>
      </c>
      <c r="Y400">
        <v>2</v>
      </c>
      <c r="Z400" t="s">
        <v>61</v>
      </c>
      <c r="AA400">
        <v>0.93333333333333335</v>
      </c>
      <c r="AB400">
        <v>5</v>
      </c>
      <c r="AC400" t="s">
        <v>3765</v>
      </c>
      <c r="AD400" t="s">
        <v>61</v>
      </c>
      <c r="AE400">
        <v>0</v>
      </c>
      <c r="AG400">
        <v>43885</v>
      </c>
      <c r="AI400" t="s">
        <v>2289</v>
      </c>
      <c r="AL400" t="s">
        <v>2303</v>
      </c>
      <c r="AN400" t="s">
        <v>10</v>
      </c>
      <c r="AO400" t="s">
        <v>1521</v>
      </c>
      <c r="AP400" t="s">
        <v>738</v>
      </c>
      <c r="AQ400">
        <v>0</v>
      </c>
      <c r="AV400">
        <v>5</v>
      </c>
      <c r="BE400" t="s">
        <v>60</v>
      </c>
      <c r="BH400" t="s">
        <v>60</v>
      </c>
      <c r="BN400" t="s">
        <v>60</v>
      </c>
      <c r="BQ400" t="s">
        <v>61</v>
      </c>
      <c r="BR400">
        <v>44957</v>
      </c>
      <c r="BS400">
        <v>2.5123287671232877</v>
      </c>
      <c r="BT400">
        <v>44957</v>
      </c>
      <c r="BU400" t="s">
        <v>11</v>
      </c>
      <c r="BV400">
        <v>571468.18999999994</v>
      </c>
      <c r="BW400">
        <v>91691.28</v>
      </c>
      <c r="BX400">
        <v>0.16044861569635224</v>
      </c>
      <c r="BY400" t="s">
        <v>2332</v>
      </c>
      <c r="BZ400" t="b">
        <v>0</v>
      </c>
      <c r="CA400" t="b">
        <v>0</v>
      </c>
      <c r="CB400" t="b">
        <v>0</v>
      </c>
      <c r="CC400" t="b">
        <v>0</v>
      </c>
      <c r="CD400" t="b">
        <v>0</v>
      </c>
      <c r="CE400" t="b">
        <v>0</v>
      </c>
      <c r="CF400" t="b">
        <v>1</v>
      </c>
      <c r="CG400" t="b">
        <v>0</v>
      </c>
      <c r="CH400" t="b">
        <v>0</v>
      </c>
      <c r="CI400" t="b">
        <v>0</v>
      </c>
      <c r="CJ400" t="b">
        <v>0</v>
      </c>
      <c r="CK400" t="b">
        <v>0</v>
      </c>
      <c r="CL400" t="b">
        <v>0</v>
      </c>
      <c r="CM400" t="b">
        <v>0</v>
      </c>
      <c r="CN400" t="b">
        <v>0</v>
      </c>
      <c r="CO400" t="b">
        <v>0</v>
      </c>
      <c r="CP400" t="b">
        <v>0</v>
      </c>
      <c r="CQ400" t="b">
        <v>0</v>
      </c>
      <c r="CR400" t="b">
        <v>0</v>
      </c>
    </row>
    <row r="401" spans="1:96" x14ac:dyDescent="0.25">
      <c r="A401">
        <v>609</v>
      </c>
      <c r="B401" t="s">
        <v>1706</v>
      </c>
      <c r="C401" t="s">
        <v>1708</v>
      </c>
      <c r="D401" t="s">
        <v>294</v>
      </c>
      <c r="E401" t="s">
        <v>113</v>
      </c>
      <c r="F401" t="s">
        <v>1707</v>
      </c>
      <c r="G401">
        <v>46124</v>
      </c>
      <c r="H401">
        <v>2</v>
      </c>
      <c r="I401" t="s">
        <v>122</v>
      </c>
      <c r="J401" t="s">
        <v>215</v>
      </c>
      <c r="K401">
        <v>16</v>
      </c>
      <c r="L401">
        <v>1985</v>
      </c>
      <c r="M401" t="s">
        <v>98</v>
      </c>
      <c r="N401" t="s">
        <v>2311</v>
      </c>
      <c r="O401">
        <v>2</v>
      </c>
      <c r="P401">
        <v>2</v>
      </c>
      <c r="Q401">
        <v>0.75</v>
      </c>
      <c r="V401">
        <v>377734</v>
      </c>
      <c r="W401">
        <v>367099</v>
      </c>
      <c r="X401">
        <v>68</v>
      </c>
      <c r="Y401">
        <v>8</v>
      </c>
      <c r="Z401">
        <v>37243</v>
      </c>
      <c r="AA401">
        <v>0.88235294117647056</v>
      </c>
      <c r="AB401">
        <v>0</v>
      </c>
      <c r="AC401" t="s">
        <v>2959</v>
      </c>
      <c r="AD401" t="s">
        <v>61</v>
      </c>
      <c r="AE401">
        <v>0</v>
      </c>
      <c r="AG401">
        <v>43885</v>
      </c>
      <c r="AI401" t="s">
        <v>3777</v>
      </c>
      <c r="AJ401">
        <v>44018</v>
      </c>
      <c r="AK401" t="s">
        <v>4028</v>
      </c>
      <c r="AL401" t="s">
        <v>2303</v>
      </c>
      <c r="AN401" t="s">
        <v>10</v>
      </c>
      <c r="AO401" t="s">
        <v>1013</v>
      </c>
      <c r="AP401" t="s">
        <v>560</v>
      </c>
      <c r="AQ401">
        <v>0</v>
      </c>
      <c r="AV401">
        <v>0</v>
      </c>
      <c r="BE401" t="s">
        <v>60</v>
      </c>
      <c r="BH401" t="s">
        <v>60</v>
      </c>
      <c r="BN401" t="s">
        <v>60</v>
      </c>
      <c r="BQ401" t="s">
        <v>61</v>
      </c>
      <c r="BR401">
        <v>44957</v>
      </c>
      <c r="BS401">
        <v>2.5123287671232877</v>
      </c>
      <c r="BT401">
        <v>44957</v>
      </c>
      <c r="BU401" t="s">
        <v>11</v>
      </c>
      <c r="BV401">
        <v>666300.55000000005</v>
      </c>
      <c r="BW401">
        <v>145941.5</v>
      </c>
      <c r="BX401">
        <v>0.21903253719361329</v>
      </c>
      <c r="BY401" t="s">
        <v>2332</v>
      </c>
      <c r="BZ401" t="b">
        <v>0</v>
      </c>
      <c r="CA401" t="b">
        <v>0</v>
      </c>
      <c r="CB401" t="b">
        <v>0</v>
      </c>
      <c r="CC401" t="b">
        <v>0</v>
      </c>
      <c r="CD401" t="b">
        <v>0</v>
      </c>
      <c r="CE401" t="b">
        <v>0</v>
      </c>
      <c r="CF401" t="b">
        <v>0</v>
      </c>
      <c r="CG401" t="b">
        <v>0</v>
      </c>
      <c r="CH401" t="b">
        <v>0</v>
      </c>
      <c r="CI401" t="b">
        <v>0</v>
      </c>
      <c r="CJ401" t="b">
        <v>0</v>
      </c>
      <c r="CK401" t="b">
        <v>0</v>
      </c>
      <c r="CL401" t="b">
        <v>0</v>
      </c>
      <c r="CM401" t="b">
        <v>0</v>
      </c>
      <c r="CN401" t="b">
        <v>0</v>
      </c>
      <c r="CO401" t="b">
        <v>0</v>
      </c>
      <c r="CP401" t="b">
        <v>0</v>
      </c>
      <c r="CQ401" t="b">
        <v>0</v>
      </c>
      <c r="CR401" t="b">
        <v>0</v>
      </c>
    </row>
    <row r="402" spans="1:96" x14ac:dyDescent="0.25">
      <c r="A402">
        <v>486</v>
      </c>
      <c r="B402" t="s">
        <v>740</v>
      </c>
      <c r="C402" t="s">
        <v>742</v>
      </c>
      <c r="D402" t="s">
        <v>323</v>
      </c>
      <c r="E402" t="s">
        <v>113</v>
      </c>
      <c r="F402" t="s">
        <v>741</v>
      </c>
      <c r="G402">
        <v>65065</v>
      </c>
      <c r="H402" t="s">
        <v>2197</v>
      </c>
      <c r="I402" t="s">
        <v>61</v>
      </c>
      <c r="J402" t="s">
        <v>2197</v>
      </c>
      <c r="K402" t="s">
        <v>2197</v>
      </c>
      <c r="L402">
        <v>2648</v>
      </c>
      <c r="M402" t="s">
        <v>98</v>
      </c>
      <c r="N402" t="s">
        <v>2296</v>
      </c>
      <c r="O402">
        <v>3</v>
      </c>
      <c r="P402">
        <v>1</v>
      </c>
      <c r="Q402">
        <v>0.75</v>
      </c>
      <c r="V402">
        <v>390127</v>
      </c>
      <c r="W402">
        <v>334142</v>
      </c>
      <c r="X402">
        <v>110</v>
      </c>
      <c r="Y402">
        <v>55</v>
      </c>
      <c r="Z402">
        <v>123387</v>
      </c>
      <c r="AA402">
        <v>0.5</v>
      </c>
      <c r="AB402">
        <v>0</v>
      </c>
      <c r="AC402" t="s">
        <v>2959</v>
      </c>
      <c r="AD402" t="s">
        <v>61</v>
      </c>
      <c r="AE402">
        <v>0</v>
      </c>
      <c r="AG402">
        <v>43880</v>
      </c>
      <c r="AI402" t="s">
        <v>3506</v>
      </c>
      <c r="AL402" t="s">
        <v>2303</v>
      </c>
      <c r="AN402" t="s">
        <v>10</v>
      </c>
      <c r="AO402" t="s">
        <v>743</v>
      </c>
      <c r="AP402" t="s">
        <v>146</v>
      </c>
      <c r="AQ402" t="s">
        <v>418</v>
      </c>
      <c r="AR402" t="s">
        <v>2213</v>
      </c>
      <c r="AS402" t="s">
        <v>117</v>
      </c>
      <c r="AT402" t="s">
        <v>744</v>
      </c>
      <c r="AU402" t="s">
        <v>745</v>
      </c>
      <c r="AV402">
        <v>0</v>
      </c>
      <c r="AW402" t="s">
        <v>2283</v>
      </c>
      <c r="AX402" t="s">
        <v>2343</v>
      </c>
      <c r="AY402" t="s">
        <v>4</v>
      </c>
      <c r="AZ402" t="s">
        <v>4</v>
      </c>
      <c r="BC402" t="s">
        <v>10</v>
      </c>
      <c r="BD402">
        <v>120</v>
      </c>
      <c r="BE402" t="s">
        <v>60</v>
      </c>
      <c r="BH402" t="s">
        <v>60</v>
      </c>
      <c r="BK402" t="s">
        <v>10</v>
      </c>
      <c r="BN402" t="s">
        <v>60</v>
      </c>
      <c r="BQ402" t="s">
        <v>61</v>
      </c>
      <c r="BR402">
        <v>43921</v>
      </c>
      <c r="BS402">
        <v>-0.32602739726027397</v>
      </c>
      <c r="BT402">
        <v>43921</v>
      </c>
      <c r="BU402" t="s">
        <v>11</v>
      </c>
      <c r="BV402" t="s">
        <v>60</v>
      </c>
      <c r="BW402" t="s">
        <v>60</v>
      </c>
      <c r="BX402" t="e">
        <v>#VALUE!</v>
      </c>
      <c r="BY402" t="s">
        <v>2197</v>
      </c>
      <c r="BZ402" t="b">
        <v>0</v>
      </c>
      <c r="CA402" t="b">
        <v>0</v>
      </c>
      <c r="CB402" t="b">
        <v>0</v>
      </c>
      <c r="CC402" t="b">
        <v>0</v>
      </c>
      <c r="CD402" t="b">
        <v>0</v>
      </c>
      <c r="CE402" t="b">
        <v>0</v>
      </c>
      <c r="CF402" t="b">
        <v>0</v>
      </c>
      <c r="CG402" t="b">
        <v>0</v>
      </c>
      <c r="CH402" t="b">
        <v>0</v>
      </c>
      <c r="CI402" t="b">
        <v>0</v>
      </c>
      <c r="CJ402" t="b">
        <v>0</v>
      </c>
      <c r="CK402" t="b">
        <v>0</v>
      </c>
      <c r="CL402" t="b">
        <v>0</v>
      </c>
      <c r="CM402" t="b">
        <v>0</v>
      </c>
      <c r="CN402" t="b">
        <v>0</v>
      </c>
      <c r="CO402" t="b">
        <v>0</v>
      </c>
      <c r="CP402" t="b">
        <v>0</v>
      </c>
      <c r="CQ402" t="b">
        <v>0</v>
      </c>
      <c r="CR402" t="b">
        <v>0</v>
      </c>
    </row>
    <row r="403" spans="1:96" x14ac:dyDescent="0.25">
      <c r="A403">
        <v>509</v>
      </c>
      <c r="B403" t="s">
        <v>510</v>
      </c>
      <c r="C403" t="s">
        <v>512</v>
      </c>
      <c r="D403" t="s">
        <v>163</v>
      </c>
      <c r="E403" t="s">
        <v>57</v>
      </c>
      <c r="F403" t="s">
        <v>511</v>
      </c>
      <c r="G403">
        <v>7039</v>
      </c>
      <c r="H403" t="s">
        <v>2197</v>
      </c>
      <c r="I403" t="s">
        <v>61</v>
      </c>
      <c r="J403" t="s">
        <v>2197</v>
      </c>
      <c r="K403" t="s">
        <v>2197</v>
      </c>
      <c r="L403">
        <v>1640</v>
      </c>
      <c r="M403" t="s">
        <v>98</v>
      </c>
      <c r="N403" t="s">
        <v>2296</v>
      </c>
      <c r="O403">
        <v>3</v>
      </c>
      <c r="P403">
        <v>3</v>
      </c>
      <c r="Q403">
        <v>1</v>
      </c>
      <c r="V403">
        <v>978034</v>
      </c>
      <c r="W403">
        <v>902347</v>
      </c>
      <c r="X403">
        <v>80</v>
      </c>
      <c r="Y403">
        <v>12</v>
      </c>
      <c r="Z403">
        <v>40308</v>
      </c>
      <c r="AA403">
        <v>0.85</v>
      </c>
      <c r="AB403">
        <v>4</v>
      </c>
      <c r="AC403" t="s">
        <v>3231</v>
      </c>
      <c r="AD403" t="s">
        <v>3232</v>
      </c>
      <c r="AE403">
        <v>0</v>
      </c>
      <c r="AG403">
        <v>43880</v>
      </c>
      <c r="AI403" t="s">
        <v>3233</v>
      </c>
      <c r="AL403" t="s">
        <v>2303</v>
      </c>
      <c r="AN403" t="s">
        <v>10</v>
      </c>
      <c r="AO403" t="s">
        <v>513</v>
      </c>
      <c r="AP403" t="s">
        <v>514</v>
      </c>
      <c r="AQ403">
        <v>2</v>
      </c>
      <c r="AR403">
        <v>2</v>
      </c>
      <c r="AS403" t="s">
        <v>3234</v>
      </c>
      <c r="AT403" t="s">
        <v>2486</v>
      </c>
      <c r="AU403" t="s">
        <v>3235</v>
      </c>
      <c r="AV403">
        <v>4</v>
      </c>
      <c r="AZ403" t="s">
        <v>3188</v>
      </c>
      <c r="BC403" t="s">
        <v>10</v>
      </c>
      <c r="BD403">
        <v>365</v>
      </c>
      <c r="BE403" t="s">
        <v>60</v>
      </c>
      <c r="BF403" t="s">
        <v>3236</v>
      </c>
      <c r="BG403" t="s">
        <v>2213</v>
      </c>
      <c r="BH403" t="e">
        <v>#VALUE!</v>
      </c>
      <c r="BI403" t="s">
        <v>3230</v>
      </c>
      <c r="BJ403" t="s">
        <v>2564</v>
      </c>
      <c r="BK403" t="s">
        <v>10</v>
      </c>
      <c r="BL403">
        <v>720</v>
      </c>
      <c r="BM403">
        <v>60</v>
      </c>
      <c r="BN403" t="s">
        <v>60</v>
      </c>
      <c r="BP403">
        <v>120</v>
      </c>
      <c r="BQ403" t="s">
        <v>61</v>
      </c>
      <c r="BR403">
        <v>43861</v>
      </c>
      <c r="BS403">
        <v>-0.49041095890410957</v>
      </c>
      <c r="BT403">
        <v>43861</v>
      </c>
      <c r="BU403" t="s">
        <v>11</v>
      </c>
      <c r="BV403" t="s">
        <v>60</v>
      </c>
      <c r="BW403" t="s">
        <v>60</v>
      </c>
      <c r="BX403" t="e">
        <v>#VALUE!</v>
      </c>
      <c r="BY403" t="s">
        <v>2197</v>
      </c>
      <c r="BZ403" t="b">
        <v>1</v>
      </c>
      <c r="CA403" t="b">
        <v>0</v>
      </c>
      <c r="CB403" t="b">
        <v>1</v>
      </c>
      <c r="CC403" t="b">
        <v>1</v>
      </c>
      <c r="CD403" t="b">
        <v>0</v>
      </c>
      <c r="CE403" t="b">
        <v>0</v>
      </c>
      <c r="CF403" t="b">
        <v>0</v>
      </c>
      <c r="CG403" t="b">
        <v>0</v>
      </c>
      <c r="CH403" t="b">
        <v>0</v>
      </c>
      <c r="CI403" t="b">
        <v>0</v>
      </c>
      <c r="CJ403" t="b">
        <v>0</v>
      </c>
      <c r="CK403" t="b">
        <v>0</v>
      </c>
      <c r="CL403" t="b">
        <v>0</v>
      </c>
      <c r="CM403" t="b">
        <v>0</v>
      </c>
      <c r="CN403" t="b">
        <v>0</v>
      </c>
      <c r="CO403" t="b">
        <v>0</v>
      </c>
      <c r="CP403" t="b">
        <v>0</v>
      </c>
      <c r="CQ403" t="b">
        <v>0</v>
      </c>
      <c r="CR403" t="b">
        <v>0</v>
      </c>
    </row>
    <row r="404" spans="1:96" x14ac:dyDescent="0.25">
      <c r="A404">
        <v>613</v>
      </c>
      <c r="B404" t="s">
        <v>1709</v>
      </c>
      <c r="C404" t="s">
        <v>1711</v>
      </c>
      <c r="D404" t="s">
        <v>209</v>
      </c>
      <c r="E404" t="s">
        <v>57</v>
      </c>
      <c r="F404" t="s">
        <v>1710</v>
      </c>
      <c r="G404">
        <v>37214</v>
      </c>
      <c r="H404">
        <v>2</v>
      </c>
      <c r="I404" t="s">
        <v>122</v>
      </c>
      <c r="J404" t="s">
        <v>210</v>
      </c>
      <c r="K404">
        <v>9</v>
      </c>
      <c r="L404">
        <v>1204</v>
      </c>
      <c r="M404" t="s">
        <v>98</v>
      </c>
      <c r="N404" t="s">
        <v>2311</v>
      </c>
      <c r="O404">
        <v>3</v>
      </c>
      <c r="P404">
        <v>3</v>
      </c>
      <c r="Q404">
        <v>1</v>
      </c>
      <c r="V404">
        <v>1168354</v>
      </c>
      <c r="W404">
        <v>1229652</v>
      </c>
      <c r="X404">
        <v>180</v>
      </c>
      <c r="Y404">
        <v>5</v>
      </c>
      <c r="Z404">
        <v>40487</v>
      </c>
      <c r="AA404">
        <v>0.97222222222222221</v>
      </c>
      <c r="AB404">
        <v>6</v>
      </c>
      <c r="AC404" t="s">
        <v>3721</v>
      </c>
      <c r="AD404" t="s">
        <v>3722</v>
      </c>
      <c r="AE404">
        <v>0</v>
      </c>
      <c r="AG404">
        <v>43873</v>
      </c>
      <c r="AI404" t="s">
        <v>2289</v>
      </c>
      <c r="AJ404">
        <v>44020</v>
      </c>
      <c r="AK404" t="s">
        <v>4028</v>
      </c>
      <c r="AL404" t="s">
        <v>3723</v>
      </c>
      <c r="AN404" t="s">
        <v>10</v>
      </c>
      <c r="AO404" t="s">
        <v>1712</v>
      </c>
      <c r="AP404" t="s">
        <v>305</v>
      </c>
      <c r="AQ404" t="s">
        <v>101</v>
      </c>
      <c r="AR404">
        <v>6</v>
      </c>
      <c r="AS404" t="s">
        <v>3724</v>
      </c>
      <c r="AT404" t="s">
        <v>2320</v>
      </c>
      <c r="AU404" t="s">
        <v>3725</v>
      </c>
      <c r="AV404">
        <v>6</v>
      </c>
      <c r="AZ404" t="s">
        <v>2362</v>
      </c>
      <c r="BC404" t="s">
        <v>11</v>
      </c>
      <c r="BE404" t="s">
        <v>60</v>
      </c>
      <c r="BH404" t="s">
        <v>60</v>
      </c>
      <c r="BK404" t="s">
        <v>10</v>
      </c>
      <c r="BL404">
        <v>360</v>
      </c>
      <c r="BM404">
        <v>60</v>
      </c>
      <c r="BN404" t="s">
        <v>60</v>
      </c>
      <c r="BP404">
        <v>180</v>
      </c>
      <c r="BQ404" t="s">
        <v>61</v>
      </c>
      <c r="BR404">
        <v>44957</v>
      </c>
      <c r="BS404">
        <v>2.5123287671232877</v>
      </c>
      <c r="BT404">
        <v>44957</v>
      </c>
      <c r="BU404" t="s">
        <v>11</v>
      </c>
      <c r="BV404">
        <v>540003.98</v>
      </c>
      <c r="BW404">
        <v>41400.17</v>
      </c>
      <c r="BX404">
        <v>7.666641642159748E-2</v>
      </c>
      <c r="BY404" t="s">
        <v>2332</v>
      </c>
      <c r="BZ404" t="b">
        <v>0</v>
      </c>
      <c r="CA404" t="b">
        <v>0</v>
      </c>
      <c r="CB404" t="b">
        <v>0</v>
      </c>
      <c r="CC404" t="b">
        <v>0</v>
      </c>
      <c r="CD404" t="b">
        <v>0</v>
      </c>
      <c r="CE404" t="b">
        <v>0</v>
      </c>
      <c r="CF404" t="b">
        <v>0</v>
      </c>
      <c r="CG404" t="b">
        <v>0</v>
      </c>
      <c r="CH404" t="b">
        <v>0</v>
      </c>
      <c r="CI404" t="b">
        <v>1</v>
      </c>
      <c r="CJ404" t="b">
        <v>0</v>
      </c>
      <c r="CK404" t="b">
        <v>0</v>
      </c>
      <c r="CL404" t="b">
        <v>0</v>
      </c>
      <c r="CM404" t="b">
        <v>0</v>
      </c>
      <c r="CN404" t="b">
        <v>0</v>
      </c>
      <c r="CO404" t="b">
        <v>1</v>
      </c>
      <c r="CP404" t="b">
        <v>0</v>
      </c>
      <c r="CQ404" t="b">
        <v>0</v>
      </c>
      <c r="CR404" t="b">
        <v>0</v>
      </c>
    </row>
    <row r="405" spans="1:96" x14ac:dyDescent="0.25">
      <c r="A405">
        <v>622</v>
      </c>
      <c r="B405" t="s">
        <v>570</v>
      </c>
      <c r="C405" t="s">
        <v>572</v>
      </c>
      <c r="D405" t="s">
        <v>462</v>
      </c>
      <c r="E405" t="s">
        <v>57</v>
      </c>
      <c r="F405" t="s">
        <v>571</v>
      </c>
      <c r="G405">
        <v>55306</v>
      </c>
      <c r="H405" t="s">
        <v>2197</v>
      </c>
      <c r="I405" t="s">
        <v>61</v>
      </c>
      <c r="J405" t="s">
        <v>2197</v>
      </c>
      <c r="K405" t="s">
        <v>2197</v>
      </c>
      <c r="L405">
        <v>1271</v>
      </c>
      <c r="M405" t="s">
        <v>231</v>
      </c>
      <c r="N405" t="s">
        <v>61</v>
      </c>
      <c r="O405">
        <v>2</v>
      </c>
      <c r="P405">
        <v>2</v>
      </c>
      <c r="Q405">
        <v>0.75</v>
      </c>
      <c r="V405">
        <v>1065719</v>
      </c>
      <c r="W405">
        <v>1188865</v>
      </c>
      <c r="X405">
        <v>77</v>
      </c>
      <c r="Y405">
        <v>21</v>
      </c>
      <c r="Z405">
        <v>319180</v>
      </c>
      <c r="AA405">
        <v>0.72727272727272729</v>
      </c>
      <c r="AB405">
        <v>2</v>
      </c>
      <c r="AC405" t="s">
        <v>3076</v>
      </c>
      <c r="AD405" t="s">
        <v>3077</v>
      </c>
      <c r="AE405">
        <v>1</v>
      </c>
      <c r="AF405">
        <v>1</v>
      </c>
      <c r="AG405" t="s">
        <v>2213</v>
      </c>
      <c r="AI405" t="s">
        <v>2341</v>
      </c>
      <c r="AL405" t="s">
        <v>3078</v>
      </c>
      <c r="AN405" t="s">
        <v>10</v>
      </c>
      <c r="AO405" t="s">
        <v>573</v>
      </c>
      <c r="AP405" t="s">
        <v>574</v>
      </c>
      <c r="AQ405" t="s">
        <v>61</v>
      </c>
      <c r="AV405">
        <v>1</v>
      </c>
      <c r="AW405" t="s">
        <v>2514</v>
      </c>
      <c r="AX405" t="s">
        <v>2343</v>
      </c>
      <c r="BE405" t="s">
        <v>60</v>
      </c>
      <c r="BH405" t="s">
        <v>60</v>
      </c>
      <c r="BN405" t="s">
        <v>60</v>
      </c>
      <c r="BQ405" t="s">
        <v>61</v>
      </c>
      <c r="BR405">
        <v>43861</v>
      </c>
      <c r="BS405">
        <v>-0.49041095890410957</v>
      </c>
      <c r="BT405">
        <v>43861</v>
      </c>
      <c r="BU405" t="s">
        <v>11</v>
      </c>
      <c r="BV405" t="s">
        <v>60</v>
      </c>
      <c r="BW405" t="s">
        <v>60</v>
      </c>
      <c r="BX405" t="e">
        <v>#VALUE!</v>
      </c>
      <c r="BY405" t="s">
        <v>2197</v>
      </c>
      <c r="BZ405" t="b">
        <v>1</v>
      </c>
      <c r="CA405" t="b">
        <v>1</v>
      </c>
      <c r="CB405" t="b">
        <v>0</v>
      </c>
      <c r="CC405" t="b">
        <v>1</v>
      </c>
      <c r="CD405" t="b">
        <v>0</v>
      </c>
      <c r="CE405" t="b">
        <v>0</v>
      </c>
      <c r="CF405" t="b">
        <v>1</v>
      </c>
      <c r="CG405" t="b">
        <v>0</v>
      </c>
      <c r="CH405" t="b">
        <v>1</v>
      </c>
      <c r="CI405" t="b">
        <v>0</v>
      </c>
      <c r="CJ405" t="b">
        <v>0</v>
      </c>
      <c r="CK405" t="b">
        <v>0</v>
      </c>
      <c r="CL405" t="b">
        <v>0</v>
      </c>
      <c r="CM405" t="b">
        <v>0</v>
      </c>
      <c r="CN405" t="b">
        <v>0</v>
      </c>
      <c r="CO405" t="b">
        <v>0</v>
      </c>
      <c r="CP405" t="b">
        <v>0</v>
      </c>
      <c r="CQ405" t="b">
        <v>0</v>
      </c>
      <c r="CR405" t="b">
        <v>0</v>
      </c>
    </row>
    <row r="406" spans="1:96" x14ac:dyDescent="0.25">
      <c r="A406">
        <v>614</v>
      </c>
      <c r="B406" t="s">
        <v>1713</v>
      </c>
      <c r="C406" t="s">
        <v>1715</v>
      </c>
      <c r="D406" t="s">
        <v>1062</v>
      </c>
      <c r="E406" t="s">
        <v>57</v>
      </c>
      <c r="F406" t="s">
        <v>1714</v>
      </c>
      <c r="G406">
        <v>89014</v>
      </c>
      <c r="H406">
        <v>2</v>
      </c>
      <c r="I406" t="s">
        <v>122</v>
      </c>
      <c r="J406" t="s">
        <v>171</v>
      </c>
      <c r="K406">
        <v>7</v>
      </c>
      <c r="L406">
        <v>1400</v>
      </c>
      <c r="M406" t="s">
        <v>124</v>
      </c>
      <c r="N406" t="s">
        <v>2296</v>
      </c>
      <c r="O406">
        <v>3</v>
      </c>
      <c r="P406">
        <v>2</v>
      </c>
      <c r="Q406">
        <v>0.83333333333333348</v>
      </c>
      <c r="V406">
        <v>1081081</v>
      </c>
      <c r="W406">
        <v>1093761</v>
      </c>
      <c r="X406">
        <v>106</v>
      </c>
      <c r="Y406">
        <v>6</v>
      </c>
      <c r="Z406">
        <v>39529</v>
      </c>
      <c r="AA406">
        <v>0.94339622641509435</v>
      </c>
      <c r="AB406">
        <v>5</v>
      </c>
      <c r="AC406" t="s">
        <v>3368</v>
      </c>
      <c r="AD406" t="s">
        <v>3369</v>
      </c>
      <c r="AE406">
        <v>0</v>
      </c>
      <c r="AG406">
        <v>43883</v>
      </c>
      <c r="AI406" t="s">
        <v>3370</v>
      </c>
      <c r="AL406" t="s">
        <v>2303</v>
      </c>
      <c r="AN406" t="s">
        <v>10</v>
      </c>
      <c r="AO406" t="s">
        <v>1716</v>
      </c>
      <c r="AP406" t="s">
        <v>1071</v>
      </c>
      <c r="AQ406">
        <v>8.1999999999999993</v>
      </c>
      <c r="AR406">
        <v>4</v>
      </c>
      <c r="AS406" t="s">
        <v>3371</v>
      </c>
      <c r="AT406" t="s">
        <v>2320</v>
      </c>
      <c r="AU406" t="s">
        <v>3372</v>
      </c>
      <c r="AV406">
        <v>5</v>
      </c>
      <c r="AW406" t="s">
        <v>2293</v>
      </c>
      <c r="AX406" t="s">
        <v>2301</v>
      </c>
      <c r="AZ406" t="s">
        <v>2362</v>
      </c>
      <c r="BC406" t="s">
        <v>11</v>
      </c>
      <c r="BE406" t="s">
        <v>60</v>
      </c>
      <c r="BH406" t="s">
        <v>60</v>
      </c>
      <c r="BN406" t="s">
        <v>60</v>
      </c>
      <c r="BQ406" t="s">
        <v>61</v>
      </c>
      <c r="BR406">
        <v>44957</v>
      </c>
      <c r="BS406">
        <v>2.5123287671232877</v>
      </c>
      <c r="BT406">
        <v>44957</v>
      </c>
      <c r="BU406" t="s">
        <v>11</v>
      </c>
      <c r="BV406">
        <v>430709.73</v>
      </c>
      <c r="BW406">
        <v>-22858.77</v>
      </c>
      <c r="BX406">
        <v>-5.3072332496412376E-2</v>
      </c>
      <c r="BY406" t="s">
        <v>2332</v>
      </c>
      <c r="BZ406" t="b">
        <v>1</v>
      </c>
      <c r="CA406" t="b">
        <v>1</v>
      </c>
      <c r="CB406" t="b">
        <v>0</v>
      </c>
      <c r="CC406" t="b">
        <v>0</v>
      </c>
      <c r="CD406" t="b">
        <v>0</v>
      </c>
      <c r="CE406" t="b">
        <v>0</v>
      </c>
      <c r="CF406" t="b">
        <v>1</v>
      </c>
      <c r="CG406" t="b">
        <v>1</v>
      </c>
      <c r="CH406" t="b">
        <v>0</v>
      </c>
      <c r="CI406" t="b">
        <v>0</v>
      </c>
      <c r="CJ406" t="b">
        <v>0</v>
      </c>
      <c r="CK406" t="b">
        <v>0</v>
      </c>
      <c r="CL406" t="b">
        <v>0</v>
      </c>
      <c r="CM406" t="b">
        <v>0</v>
      </c>
      <c r="CN406" t="b">
        <v>0</v>
      </c>
      <c r="CO406" t="b">
        <v>0</v>
      </c>
      <c r="CP406" t="b">
        <v>0</v>
      </c>
      <c r="CQ406" t="b">
        <v>0</v>
      </c>
      <c r="CR406" t="b">
        <v>0</v>
      </c>
    </row>
    <row r="407" spans="1:96" x14ac:dyDescent="0.25">
      <c r="A407">
        <v>616</v>
      </c>
      <c r="B407" t="s">
        <v>1492</v>
      </c>
      <c r="C407" t="s">
        <v>1494</v>
      </c>
      <c r="D407" t="s">
        <v>549</v>
      </c>
      <c r="E407" t="s">
        <v>57</v>
      </c>
      <c r="F407" t="s">
        <v>1493</v>
      </c>
      <c r="G407">
        <v>26330</v>
      </c>
      <c r="H407">
        <v>2</v>
      </c>
      <c r="I407" t="s">
        <v>122</v>
      </c>
      <c r="J407" t="s">
        <v>215</v>
      </c>
      <c r="K407">
        <v>16</v>
      </c>
      <c r="L407">
        <v>1440</v>
      </c>
      <c r="M407" t="s">
        <v>608</v>
      </c>
      <c r="N407" t="s">
        <v>2296</v>
      </c>
      <c r="O407">
        <v>2</v>
      </c>
      <c r="P407">
        <v>3</v>
      </c>
      <c r="Q407">
        <v>0.91666666666666652</v>
      </c>
      <c r="V407">
        <v>995700</v>
      </c>
      <c r="W407" t="s">
        <v>61</v>
      </c>
      <c r="X407">
        <v>95</v>
      </c>
      <c r="Y407">
        <v>16</v>
      </c>
      <c r="Z407" t="s">
        <v>61</v>
      </c>
      <c r="AA407">
        <v>0.83157894736842108</v>
      </c>
      <c r="AB407">
        <v>5</v>
      </c>
      <c r="AC407" t="s">
        <v>3999</v>
      </c>
      <c r="AD407" t="s">
        <v>4000</v>
      </c>
      <c r="AE407">
        <v>1</v>
      </c>
      <c r="AF407" t="s">
        <v>2298</v>
      </c>
      <c r="AG407">
        <v>43878</v>
      </c>
      <c r="AI407" t="s">
        <v>2289</v>
      </c>
      <c r="AJ407">
        <v>44034</v>
      </c>
      <c r="AK407" t="s">
        <v>4028</v>
      </c>
      <c r="AL407" t="s">
        <v>4001</v>
      </c>
      <c r="AN407" t="s">
        <v>10</v>
      </c>
      <c r="AO407" t="s">
        <v>1495</v>
      </c>
      <c r="AP407" t="s">
        <v>1496</v>
      </c>
      <c r="AQ407">
        <v>0</v>
      </c>
      <c r="AR407">
        <v>2</v>
      </c>
      <c r="AS407" t="s">
        <v>4002</v>
      </c>
      <c r="AT407" t="s">
        <v>2364</v>
      </c>
      <c r="AU407" t="s">
        <v>4003</v>
      </c>
      <c r="AV407">
        <v>4</v>
      </c>
      <c r="AW407" t="s">
        <v>2293</v>
      </c>
      <c r="AX407" t="s">
        <v>2301</v>
      </c>
      <c r="AZ407" t="s">
        <v>2362</v>
      </c>
      <c r="BC407" t="s">
        <v>10</v>
      </c>
      <c r="BD407">
        <v>60</v>
      </c>
      <c r="BE407" t="s">
        <v>60</v>
      </c>
      <c r="BH407" t="s">
        <v>60</v>
      </c>
      <c r="BJ407">
        <v>0.06</v>
      </c>
      <c r="BK407" t="s">
        <v>10</v>
      </c>
      <c r="BL407">
        <v>425</v>
      </c>
      <c r="BM407">
        <v>30</v>
      </c>
      <c r="BN407" t="s">
        <v>60</v>
      </c>
      <c r="BP407">
        <v>30</v>
      </c>
      <c r="BQ407" t="s">
        <v>61</v>
      </c>
      <c r="BR407">
        <v>44620</v>
      </c>
      <c r="BS407">
        <v>1.5890410958904109</v>
      </c>
      <c r="BT407">
        <v>44620</v>
      </c>
      <c r="BU407" t="s">
        <v>11</v>
      </c>
      <c r="BV407">
        <v>346231.86</v>
      </c>
      <c r="BW407">
        <v>-40561.919999999998</v>
      </c>
      <c r="BX407">
        <v>-0.11715247695576023</v>
      </c>
      <c r="BY407" t="s">
        <v>2332</v>
      </c>
      <c r="BZ407" t="b">
        <v>0</v>
      </c>
      <c r="CA407" t="b">
        <v>1</v>
      </c>
      <c r="CB407" t="b">
        <v>0</v>
      </c>
      <c r="CC407" t="b">
        <v>0</v>
      </c>
      <c r="CD407" t="b">
        <v>0</v>
      </c>
      <c r="CE407" t="b">
        <v>0</v>
      </c>
      <c r="CF407" t="b">
        <v>1</v>
      </c>
      <c r="CG407" t="b">
        <v>0</v>
      </c>
      <c r="CH407" t="b">
        <v>0</v>
      </c>
      <c r="CI407" t="b">
        <v>0</v>
      </c>
      <c r="CJ407" t="b">
        <v>1</v>
      </c>
      <c r="CK407" t="b">
        <v>0</v>
      </c>
      <c r="CL407" t="b">
        <v>0</v>
      </c>
      <c r="CM407" t="b">
        <v>0</v>
      </c>
      <c r="CN407" t="b">
        <v>0</v>
      </c>
      <c r="CO407" t="b">
        <v>0</v>
      </c>
      <c r="CP407" t="b">
        <v>0</v>
      </c>
      <c r="CQ407" t="b">
        <v>0</v>
      </c>
      <c r="CR407" t="b">
        <v>0</v>
      </c>
    </row>
    <row r="408" spans="1:96" x14ac:dyDescent="0.25">
      <c r="A408">
        <v>617</v>
      </c>
      <c r="B408" t="s">
        <v>1717</v>
      </c>
      <c r="C408" t="s">
        <v>1719</v>
      </c>
      <c r="D408" t="s">
        <v>131</v>
      </c>
      <c r="E408" t="s">
        <v>57</v>
      </c>
      <c r="F408" t="s">
        <v>1718</v>
      </c>
      <c r="G408">
        <v>33948</v>
      </c>
      <c r="H408">
        <v>2</v>
      </c>
      <c r="I408" t="s">
        <v>122</v>
      </c>
      <c r="J408" t="s">
        <v>157</v>
      </c>
      <c r="K408">
        <v>5</v>
      </c>
      <c r="L408">
        <v>1180</v>
      </c>
      <c r="M408" t="s">
        <v>219</v>
      </c>
      <c r="N408" t="s">
        <v>2296</v>
      </c>
      <c r="O408">
        <v>2</v>
      </c>
      <c r="P408">
        <v>3</v>
      </c>
      <c r="Q408">
        <v>0.91666666666666652</v>
      </c>
      <c r="V408">
        <v>777246</v>
      </c>
      <c r="W408">
        <v>800494</v>
      </c>
      <c r="X408">
        <v>87</v>
      </c>
      <c r="Y408">
        <v>6</v>
      </c>
      <c r="Z408">
        <v>124090</v>
      </c>
      <c r="AA408">
        <v>0.93103448275862066</v>
      </c>
      <c r="AB408">
        <v>6</v>
      </c>
      <c r="AC408" t="s">
        <v>2911</v>
      </c>
      <c r="AD408" t="s">
        <v>2912</v>
      </c>
      <c r="AE408">
        <v>1</v>
      </c>
      <c r="AF408" t="s">
        <v>2567</v>
      </c>
      <c r="AG408">
        <v>43878</v>
      </c>
      <c r="AI408" t="s">
        <v>2913</v>
      </c>
      <c r="AJ408">
        <v>44033</v>
      </c>
      <c r="AK408" t="s">
        <v>4028</v>
      </c>
      <c r="AL408" t="s">
        <v>2303</v>
      </c>
      <c r="AN408" t="s">
        <v>10</v>
      </c>
      <c r="AO408" t="s">
        <v>1720</v>
      </c>
      <c r="AP408" t="s">
        <v>514</v>
      </c>
      <c r="AQ408">
        <v>0</v>
      </c>
      <c r="AR408">
        <v>4</v>
      </c>
      <c r="AS408" t="s">
        <v>2914</v>
      </c>
      <c r="AT408" t="s">
        <v>67</v>
      </c>
      <c r="AU408" t="s">
        <v>2915</v>
      </c>
      <c r="AV408">
        <v>5</v>
      </c>
      <c r="AW408" t="s">
        <v>2293</v>
      </c>
      <c r="AX408" t="s">
        <v>2301</v>
      </c>
      <c r="AZ408" t="s">
        <v>3188</v>
      </c>
      <c r="BC408" t="s">
        <v>11</v>
      </c>
      <c r="BE408" t="s">
        <v>60</v>
      </c>
      <c r="BH408" t="s">
        <v>60</v>
      </c>
      <c r="BK408" t="s">
        <v>10</v>
      </c>
      <c r="BL408">
        <v>360</v>
      </c>
      <c r="BM408">
        <v>60</v>
      </c>
      <c r="BN408" t="s">
        <v>60</v>
      </c>
      <c r="BP408">
        <v>180</v>
      </c>
      <c r="BQ408" t="s">
        <v>61</v>
      </c>
      <c r="BR408">
        <v>44957</v>
      </c>
      <c r="BS408">
        <v>2.5123287671232877</v>
      </c>
      <c r="BT408">
        <v>44957</v>
      </c>
      <c r="BU408" t="s">
        <v>11</v>
      </c>
      <c r="BV408">
        <v>301616.56</v>
      </c>
      <c r="BW408">
        <v>-28603.919999999998</v>
      </c>
      <c r="BX408">
        <v>-9.4835376413019229E-2</v>
      </c>
      <c r="BY408" t="s">
        <v>2332</v>
      </c>
      <c r="BZ408" t="b">
        <v>1</v>
      </c>
      <c r="CA408" t="b">
        <v>1</v>
      </c>
      <c r="CB408" t="b">
        <v>0</v>
      </c>
      <c r="CC408" t="b">
        <v>1</v>
      </c>
      <c r="CD408" t="b">
        <v>0</v>
      </c>
      <c r="CE408" t="b">
        <v>0</v>
      </c>
      <c r="CF408" t="b">
        <v>0</v>
      </c>
      <c r="CG408" t="b">
        <v>1</v>
      </c>
      <c r="CH408" t="b">
        <v>0</v>
      </c>
      <c r="CI408" t="b">
        <v>0</v>
      </c>
      <c r="CJ408" t="b">
        <v>0</v>
      </c>
      <c r="CK408" t="b">
        <v>1</v>
      </c>
      <c r="CL408" t="b">
        <v>0</v>
      </c>
      <c r="CM408" t="b">
        <v>0</v>
      </c>
      <c r="CN408" t="b">
        <v>0</v>
      </c>
      <c r="CO408" t="b">
        <v>0</v>
      </c>
      <c r="CP408" t="b">
        <v>0</v>
      </c>
      <c r="CQ408" t="b">
        <v>0</v>
      </c>
      <c r="CR408" t="b">
        <v>0</v>
      </c>
    </row>
    <row r="409" spans="1:96" x14ac:dyDescent="0.25">
      <c r="A409">
        <v>619</v>
      </c>
      <c r="B409" t="s">
        <v>1721</v>
      </c>
      <c r="C409" t="s">
        <v>1694</v>
      </c>
      <c r="D409" t="s">
        <v>96</v>
      </c>
      <c r="E409" t="s">
        <v>113</v>
      </c>
      <c r="F409" t="s">
        <v>1722</v>
      </c>
      <c r="G409">
        <v>21740</v>
      </c>
      <c r="H409">
        <v>2</v>
      </c>
      <c r="I409" t="s">
        <v>122</v>
      </c>
      <c r="J409" t="s">
        <v>97</v>
      </c>
      <c r="K409">
        <v>13</v>
      </c>
      <c r="L409">
        <v>2540</v>
      </c>
      <c r="M409" t="s">
        <v>98</v>
      </c>
      <c r="N409" t="s">
        <v>2296</v>
      </c>
      <c r="O409">
        <v>2</v>
      </c>
      <c r="P409">
        <v>1</v>
      </c>
      <c r="Q409">
        <v>0.5</v>
      </c>
      <c r="V409">
        <v>485046</v>
      </c>
      <c r="W409">
        <v>481819</v>
      </c>
      <c r="X409">
        <v>102</v>
      </c>
      <c r="Y409">
        <v>32</v>
      </c>
      <c r="Z409">
        <v>75482</v>
      </c>
      <c r="AA409">
        <v>0.68627450980392157</v>
      </c>
      <c r="AB409">
        <v>0</v>
      </c>
      <c r="AC409" t="s">
        <v>2959</v>
      </c>
      <c r="AD409" t="s">
        <v>61</v>
      </c>
      <c r="AE409">
        <v>0</v>
      </c>
      <c r="AG409">
        <v>43894</v>
      </c>
      <c r="AI409" t="s">
        <v>3580</v>
      </c>
      <c r="AJ409">
        <v>44026</v>
      </c>
      <c r="AK409" t="s">
        <v>4028</v>
      </c>
      <c r="AL409" t="s">
        <v>4106</v>
      </c>
      <c r="AM409">
        <v>44035</v>
      </c>
      <c r="AN409" t="s">
        <v>10</v>
      </c>
      <c r="AO409" t="s">
        <v>1723</v>
      </c>
      <c r="AP409" t="s">
        <v>560</v>
      </c>
      <c r="AQ409">
        <v>0</v>
      </c>
      <c r="AR409" t="s">
        <v>2213</v>
      </c>
      <c r="AS409" t="s">
        <v>1586</v>
      </c>
      <c r="AT409" t="s">
        <v>78</v>
      </c>
      <c r="AU409" t="s">
        <v>1724</v>
      </c>
      <c r="AV409">
        <v>0</v>
      </c>
      <c r="AW409" t="s">
        <v>2283</v>
      </c>
      <c r="AX409" t="s">
        <v>2284</v>
      </c>
      <c r="AY409" t="s">
        <v>4</v>
      </c>
      <c r="AZ409" t="s">
        <v>4</v>
      </c>
      <c r="BC409" t="s">
        <v>11</v>
      </c>
      <c r="BE409" t="s">
        <v>60</v>
      </c>
      <c r="BH409" t="s">
        <v>60</v>
      </c>
      <c r="BK409" t="s">
        <v>10</v>
      </c>
      <c r="BN409" t="s">
        <v>60</v>
      </c>
      <c r="BQ409" t="s">
        <v>61</v>
      </c>
      <c r="BR409">
        <v>44957</v>
      </c>
      <c r="BS409">
        <v>2.5123287671232877</v>
      </c>
      <c r="BT409">
        <v>44957</v>
      </c>
      <c r="BU409" t="s">
        <v>11</v>
      </c>
      <c r="BV409">
        <v>452505.05</v>
      </c>
      <c r="BW409">
        <v>-34501.300000000003</v>
      </c>
      <c r="BX409">
        <v>-7.6245115938485111E-2</v>
      </c>
      <c r="BY409" t="s">
        <v>2332</v>
      </c>
      <c r="BZ409" t="b">
        <v>0</v>
      </c>
      <c r="CA409" t="b">
        <v>0</v>
      </c>
      <c r="CB409" t="b">
        <v>0</v>
      </c>
      <c r="CC409" t="b">
        <v>0</v>
      </c>
      <c r="CD409" t="b">
        <v>0</v>
      </c>
      <c r="CE409" t="b">
        <v>0</v>
      </c>
      <c r="CF409" t="b">
        <v>0</v>
      </c>
      <c r="CG409" t="b">
        <v>0</v>
      </c>
      <c r="CH409" t="b">
        <v>0</v>
      </c>
      <c r="CI409" t="b">
        <v>0</v>
      </c>
      <c r="CJ409" t="b">
        <v>0</v>
      </c>
      <c r="CK409" t="b">
        <v>0</v>
      </c>
      <c r="CL409" t="b">
        <v>0</v>
      </c>
      <c r="CM409" t="b">
        <v>0</v>
      </c>
      <c r="CN409" t="b">
        <v>0</v>
      </c>
      <c r="CO409" t="b">
        <v>0</v>
      </c>
      <c r="CP409" t="b">
        <v>0</v>
      </c>
      <c r="CQ409" t="b">
        <v>0</v>
      </c>
      <c r="CR409" t="b">
        <v>0</v>
      </c>
    </row>
    <row r="410" spans="1:96" x14ac:dyDescent="0.25">
      <c r="A410">
        <v>626</v>
      </c>
      <c r="B410" t="s">
        <v>1725</v>
      </c>
      <c r="C410" t="s">
        <v>282</v>
      </c>
      <c r="D410" t="s">
        <v>249</v>
      </c>
      <c r="E410" t="s">
        <v>57</v>
      </c>
      <c r="F410" t="s">
        <v>1726</v>
      </c>
      <c r="G410">
        <v>29501</v>
      </c>
      <c r="H410">
        <v>2</v>
      </c>
      <c r="I410" t="s">
        <v>122</v>
      </c>
      <c r="J410" t="s">
        <v>250</v>
      </c>
      <c r="K410">
        <v>6</v>
      </c>
      <c r="L410">
        <v>1515</v>
      </c>
      <c r="M410" t="s">
        <v>152</v>
      </c>
      <c r="N410" t="s">
        <v>2296</v>
      </c>
      <c r="O410">
        <v>2</v>
      </c>
      <c r="P410">
        <v>3</v>
      </c>
      <c r="Q410">
        <v>0.91666666666666652</v>
      </c>
      <c r="T410" t="s">
        <v>4030</v>
      </c>
      <c r="V410">
        <v>620000</v>
      </c>
      <c r="W410">
        <v>606387</v>
      </c>
      <c r="X410">
        <v>45</v>
      </c>
      <c r="Y410">
        <v>5</v>
      </c>
      <c r="Z410">
        <v>17594</v>
      </c>
      <c r="AA410">
        <v>0.88888888888888884</v>
      </c>
      <c r="AB410">
        <v>3</v>
      </c>
      <c r="AC410" t="s">
        <v>4107</v>
      </c>
      <c r="AD410" t="s">
        <v>3270</v>
      </c>
      <c r="AE410">
        <v>0</v>
      </c>
      <c r="AG410">
        <v>43883</v>
      </c>
      <c r="AI410" t="s">
        <v>3271</v>
      </c>
      <c r="AL410" t="s">
        <v>3272</v>
      </c>
      <c r="AN410" t="s">
        <v>10</v>
      </c>
      <c r="AO410" t="s">
        <v>1727</v>
      </c>
      <c r="AP410" t="s">
        <v>1526</v>
      </c>
      <c r="AQ410">
        <v>18.29</v>
      </c>
      <c r="AR410">
        <v>2</v>
      </c>
      <c r="AS410" t="s">
        <v>3273</v>
      </c>
      <c r="AT410" t="s">
        <v>2554</v>
      </c>
      <c r="AU410" t="s">
        <v>3274</v>
      </c>
      <c r="AV410">
        <v>3</v>
      </c>
      <c r="AW410" t="s">
        <v>2293</v>
      </c>
      <c r="AX410" t="s">
        <v>2301</v>
      </c>
      <c r="AZ410" t="s">
        <v>2362</v>
      </c>
      <c r="BC410" t="s">
        <v>11</v>
      </c>
      <c r="BE410" t="s">
        <v>60</v>
      </c>
      <c r="BH410" t="s">
        <v>60</v>
      </c>
      <c r="BK410" t="s">
        <v>10</v>
      </c>
      <c r="BL410">
        <v>360</v>
      </c>
      <c r="BM410" t="s">
        <v>3124</v>
      </c>
      <c r="BN410" t="s">
        <v>60</v>
      </c>
      <c r="BP410">
        <v>30</v>
      </c>
      <c r="BQ410" t="s">
        <v>61</v>
      </c>
      <c r="BR410">
        <v>44957</v>
      </c>
      <c r="BS410">
        <v>2.5123287671232877</v>
      </c>
      <c r="BT410">
        <v>44957</v>
      </c>
      <c r="BU410" t="s">
        <v>11</v>
      </c>
      <c r="BV410">
        <v>323689.40999999997</v>
      </c>
      <c r="BW410">
        <v>7592.74</v>
      </c>
      <c r="BX410">
        <v>2.345686873104684E-2</v>
      </c>
      <c r="BY410" t="s">
        <v>2332</v>
      </c>
      <c r="BZ410" t="b">
        <v>0</v>
      </c>
      <c r="CA410" t="b">
        <v>1</v>
      </c>
      <c r="CB410" t="b">
        <v>0</v>
      </c>
      <c r="CC410" t="b">
        <v>0</v>
      </c>
      <c r="CD410" t="b">
        <v>0</v>
      </c>
      <c r="CE410" t="b">
        <v>0</v>
      </c>
      <c r="CF410" t="b">
        <v>1</v>
      </c>
      <c r="CG410" t="b">
        <v>0</v>
      </c>
      <c r="CH410" t="b">
        <v>0</v>
      </c>
      <c r="CI410" t="b">
        <v>0</v>
      </c>
      <c r="CJ410" t="b">
        <v>1</v>
      </c>
      <c r="CK410" t="b">
        <v>0</v>
      </c>
      <c r="CL410" t="b">
        <v>1</v>
      </c>
      <c r="CM410" t="b">
        <v>0</v>
      </c>
      <c r="CN410" t="b">
        <v>1</v>
      </c>
      <c r="CO410" t="b">
        <v>0</v>
      </c>
      <c r="CP410" t="b">
        <v>0</v>
      </c>
      <c r="CQ410" t="b">
        <v>0</v>
      </c>
      <c r="CR410" t="b">
        <v>1</v>
      </c>
    </row>
    <row r="411" spans="1:96" x14ac:dyDescent="0.25">
      <c r="A411">
        <v>628</v>
      </c>
      <c r="B411" t="s">
        <v>185</v>
      </c>
      <c r="C411" t="s">
        <v>187</v>
      </c>
      <c r="D411" t="s">
        <v>121</v>
      </c>
      <c r="E411" t="s">
        <v>113</v>
      </c>
      <c r="F411" t="s">
        <v>186</v>
      </c>
      <c r="G411">
        <v>48855</v>
      </c>
      <c r="H411">
        <v>2</v>
      </c>
      <c r="I411" t="s">
        <v>122</v>
      </c>
      <c r="J411" t="s">
        <v>123</v>
      </c>
      <c r="K411">
        <v>10</v>
      </c>
      <c r="L411">
        <v>1560</v>
      </c>
      <c r="M411" t="s">
        <v>188</v>
      </c>
      <c r="N411" t="s">
        <v>1988</v>
      </c>
      <c r="O411">
        <v>2</v>
      </c>
      <c r="P411">
        <v>3</v>
      </c>
      <c r="Q411">
        <v>0.91666666666666652</v>
      </c>
      <c r="V411" t="s">
        <v>61</v>
      </c>
      <c r="W411" t="s">
        <v>61</v>
      </c>
      <c r="X411">
        <v>56</v>
      </c>
      <c r="Y411">
        <v>9</v>
      </c>
      <c r="Z411" t="s">
        <v>61</v>
      </c>
      <c r="AA411">
        <v>0.8392857142857143</v>
      </c>
      <c r="AB411">
        <v>0</v>
      </c>
      <c r="AC411" t="s">
        <v>2959</v>
      </c>
      <c r="AD411" t="s">
        <v>61</v>
      </c>
      <c r="AG411">
        <v>43885</v>
      </c>
      <c r="AI411" t="s">
        <v>3717</v>
      </c>
      <c r="AJ411">
        <v>44019</v>
      </c>
      <c r="AK411" t="s">
        <v>4028</v>
      </c>
      <c r="AL411" t="s">
        <v>2303</v>
      </c>
      <c r="AN411" t="s">
        <v>10</v>
      </c>
      <c r="AO411" t="s">
        <v>189</v>
      </c>
      <c r="AP411" t="s">
        <v>190</v>
      </c>
      <c r="AQ411">
        <v>16</v>
      </c>
      <c r="AR411" t="s">
        <v>2213</v>
      </c>
      <c r="AS411" t="s">
        <v>3359</v>
      </c>
      <c r="AT411" t="s">
        <v>2411</v>
      </c>
      <c r="AU411" t="s">
        <v>3718</v>
      </c>
      <c r="AV411">
        <v>0</v>
      </c>
      <c r="AZ411" t="s">
        <v>4</v>
      </c>
      <c r="BB411" t="s">
        <v>3719</v>
      </c>
      <c r="BC411" t="s">
        <v>10</v>
      </c>
      <c r="BD411">
        <v>180</v>
      </c>
      <c r="BE411" t="s">
        <v>60</v>
      </c>
      <c r="BF411" t="s">
        <v>3720</v>
      </c>
      <c r="BH411" t="e">
        <v>#VALUE!</v>
      </c>
      <c r="BJ411">
        <v>0.05</v>
      </c>
      <c r="BK411" t="s">
        <v>10</v>
      </c>
      <c r="BL411">
        <v>540</v>
      </c>
      <c r="BM411">
        <v>30</v>
      </c>
      <c r="BN411" t="s">
        <v>60</v>
      </c>
      <c r="BP411">
        <v>10</v>
      </c>
      <c r="BQ411" t="s">
        <v>61</v>
      </c>
      <c r="BR411">
        <v>44227</v>
      </c>
      <c r="BS411">
        <v>0.51232876712328768</v>
      </c>
      <c r="BT411">
        <v>44227</v>
      </c>
      <c r="BU411" t="s">
        <v>11</v>
      </c>
      <c r="BV411">
        <v>432681.38</v>
      </c>
      <c r="BW411">
        <v>39653.51</v>
      </c>
      <c r="BX411">
        <v>9.1645982085016009E-2</v>
      </c>
      <c r="BY411" t="s">
        <v>2332</v>
      </c>
      <c r="BZ411" t="b">
        <v>0</v>
      </c>
      <c r="CA411" t="b">
        <v>0</v>
      </c>
      <c r="CB411" t="b">
        <v>0</v>
      </c>
      <c r="CC411" t="b">
        <v>0</v>
      </c>
      <c r="CD411" t="b">
        <v>0</v>
      </c>
      <c r="CE411" t="b">
        <v>0</v>
      </c>
      <c r="CF411" t="b">
        <v>0</v>
      </c>
      <c r="CG411" t="b">
        <v>0</v>
      </c>
      <c r="CH411" t="b">
        <v>0</v>
      </c>
      <c r="CI411" t="b">
        <v>0</v>
      </c>
      <c r="CJ411" t="b">
        <v>0</v>
      </c>
      <c r="CK411" t="b">
        <v>0</v>
      </c>
      <c r="CL411" t="b">
        <v>0</v>
      </c>
      <c r="CM411" t="b">
        <v>0</v>
      </c>
      <c r="CN411" t="b">
        <v>0</v>
      </c>
      <c r="CO411" t="b">
        <v>0</v>
      </c>
      <c r="CP411" t="b">
        <v>0</v>
      </c>
      <c r="CQ411" t="b">
        <v>0</v>
      </c>
      <c r="CR411" t="b">
        <v>0</v>
      </c>
    </row>
    <row r="412" spans="1:96" x14ac:dyDescent="0.25">
      <c r="A412">
        <v>633</v>
      </c>
      <c r="B412" t="s">
        <v>786</v>
      </c>
      <c r="C412" t="s">
        <v>788</v>
      </c>
      <c r="D412" t="s">
        <v>131</v>
      </c>
      <c r="E412" t="s">
        <v>57</v>
      </c>
      <c r="F412" t="s">
        <v>787</v>
      </c>
      <c r="G412">
        <v>34240</v>
      </c>
      <c r="H412" t="s">
        <v>2197</v>
      </c>
      <c r="I412" t="s">
        <v>61</v>
      </c>
      <c r="J412" t="s">
        <v>2197</v>
      </c>
      <c r="K412" t="s">
        <v>2197</v>
      </c>
      <c r="L412">
        <v>1200</v>
      </c>
      <c r="M412" t="s">
        <v>789</v>
      </c>
      <c r="N412" t="s">
        <v>1988</v>
      </c>
      <c r="O412">
        <v>2</v>
      </c>
      <c r="P412">
        <v>0</v>
      </c>
      <c r="Q412" t="s">
        <v>60</v>
      </c>
      <c r="V412">
        <v>861000</v>
      </c>
      <c r="W412">
        <v>933422</v>
      </c>
      <c r="X412">
        <v>146</v>
      </c>
      <c r="Y412" t="s">
        <v>61</v>
      </c>
      <c r="Z412">
        <v>79294</v>
      </c>
      <c r="AA412" t="e">
        <v>#VALUE!</v>
      </c>
      <c r="AB412">
        <v>6</v>
      </c>
      <c r="AC412" t="s">
        <v>61</v>
      </c>
      <c r="AD412" t="s">
        <v>3835</v>
      </c>
      <c r="AF412" t="s">
        <v>61</v>
      </c>
      <c r="AG412" t="s">
        <v>60</v>
      </c>
      <c r="AI412" t="s">
        <v>2289</v>
      </c>
      <c r="AL412" t="s">
        <v>2303</v>
      </c>
      <c r="AN412" t="s">
        <v>11</v>
      </c>
      <c r="AO412" t="s">
        <v>92</v>
      </c>
      <c r="AP412" t="s">
        <v>61</v>
      </c>
      <c r="AQ412" t="s">
        <v>61</v>
      </c>
      <c r="AR412" t="s">
        <v>61</v>
      </c>
      <c r="AV412">
        <v>6</v>
      </c>
      <c r="BE412" t="s">
        <v>60</v>
      </c>
      <c r="BH412" t="s">
        <v>60</v>
      </c>
      <c r="BN412" t="s">
        <v>60</v>
      </c>
      <c r="BQ412" t="s">
        <v>61</v>
      </c>
      <c r="BR412">
        <v>45322</v>
      </c>
      <c r="BS412">
        <v>3.5123287671232877</v>
      </c>
      <c r="BT412">
        <v>45322</v>
      </c>
      <c r="BU412" t="s">
        <v>11</v>
      </c>
      <c r="BV412" t="s">
        <v>60</v>
      </c>
      <c r="BW412" t="s">
        <v>60</v>
      </c>
      <c r="BX412" t="e">
        <v>#VALUE!</v>
      </c>
      <c r="BY412" t="s">
        <v>2197</v>
      </c>
      <c r="BZ412" t="b">
        <v>1</v>
      </c>
      <c r="CA412" t="b">
        <v>0</v>
      </c>
      <c r="CB412" t="b">
        <v>0</v>
      </c>
      <c r="CC412" t="b">
        <v>0</v>
      </c>
      <c r="CD412" t="b">
        <v>0</v>
      </c>
      <c r="CE412" t="b">
        <v>0</v>
      </c>
      <c r="CF412" t="b">
        <v>0</v>
      </c>
      <c r="CG412" t="b">
        <v>1</v>
      </c>
      <c r="CH412" t="b">
        <v>0</v>
      </c>
      <c r="CI412" t="b">
        <v>0</v>
      </c>
      <c r="CJ412" t="b">
        <v>0</v>
      </c>
      <c r="CK412" t="b">
        <v>0</v>
      </c>
      <c r="CL412" t="b">
        <v>0</v>
      </c>
      <c r="CM412" t="b">
        <v>0</v>
      </c>
      <c r="CN412" t="b">
        <v>0</v>
      </c>
      <c r="CO412" t="b">
        <v>0</v>
      </c>
      <c r="CP412" t="b">
        <v>0</v>
      </c>
      <c r="CQ412" t="b">
        <v>0</v>
      </c>
      <c r="CR412" t="b">
        <v>0</v>
      </c>
    </row>
    <row r="413" spans="1:96" x14ac:dyDescent="0.25">
      <c r="A413">
        <v>631</v>
      </c>
      <c r="B413" t="s">
        <v>1873</v>
      </c>
      <c r="C413" t="s">
        <v>1875</v>
      </c>
      <c r="D413" t="s">
        <v>83</v>
      </c>
      <c r="E413" t="s">
        <v>72</v>
      </c>
      <c r="F413" t="s">
        <v>1874</v>
      </c>
      <c r="G413">
        <v>1940</v>
      </c>
      <c r="H413">
        <v>1</v>
      </c>
      <c r="I413" t="s">
        <v>4027</v>
      </c>
      <c r="J413" t="s">
        <v>106</v>
      </c>
      <c r="K413">
        <v>4</v>
      </c>
      <c r="L413">
        <v>1458</v>
      </c>
      <c r="M413" t="s">
        <v>107</v>
      </c>
      <c r="N413" t="s">
        <v>1988</v>
      </c>
      <c r="O413">
        <v>2</v>
      </c>
      <c r="P413">
        <v>3</v>
      </c>
      <c r="Q413">
        <v>0.91666666666666652</v>
      </c>
      <c r="V413">
        <v>680000</v>
      </c>
      <c r="W413" t="s">
        <v>61</v>
      </c>
      <c r="X413">
        <v>83</v>
      </c>
      <c r="Y413">
        <v>3</v>
      </c>
      <c r="Z413" t="s">
        <v>61</v>
      </c>
      <c r="AA413">
        <v>0.96385542168674698</v>
      </c>
      <c r="AB413">
        <v>2</v>
      </c>
      <c r="AC413" t="s">
        <v>3667</v>
      </c>
      <c r="AD413" t="s">
        <v>61</v>
      </c>
      <c r="AE413">
        <v>0</v>
      </c>
      <c r="AG413">
        <v>43882</v>
      </c>
      <c r="AI413" t="s">
        <v>3668</v>
      </c>
      <c r="AL413" t="s">
        <v>2303</v>
      </c>
      <c r="AN413" t="s">
        <v>10</v>
      </c>
      <c r="AO413" t="s">
        <v>1876</v>
      </c>
      <c r="AP413">
        <v>41</v>
      </c>
      <c r="AQ413">
        <v>20.309999999999999</v>
      </c>
      <c r="AR413" t="s">
        <v>2213</v>
      </c>
      <c r="AS413" t="s">
        <v>3669</v>
      </c>
      <c r="AT413" t="s">
        <v>3670</v>
      </c>
      <c r="AU413" t="s">
        <v>3671</v>
      </c>
      <c r="AV413">
        <v>2</v>
      </c>
      <c r="AZ413" t="s">
        <v>4</v>
      </c>
      <c r="BC413" t="s">
        <v>10</v>
      </c>
      <c r="BD413">
        <v>180</v>
      </c>
      <c r="BE413" t="s">
        <v>60</v>
      </c>
      <c r="BF413" t="s">
        <v>3657</v>
      </c>
      <c r="BH413" t="e">
        <v>#VALUE!</v>
      </c>
      <c r="BJ413">
        <v>0.06</v>
      </c>
      <c r="BK413" t="s">
        <v>10</v>
      </c>
      <c r="BL413">
        <v>360</v>
      </c>
      <c r="BM413">
        <v>30</v>
      </c>
      <c r="BN413" t="s">
        <v>60</v>
      </c>
      <c r="BP413">
        <v>60</v>
      </c>
      <c r="BQ413" t="s">
        <v>61</v>
      </c>
      <c r="BR413">
        <v>45322</v>
      </c>
      <c r="BS413">
        <v>3.5123287671232877</v>
      </c>
      <c r="BT413">
        <v>45322</v>
      </c>
      <c r="BU413" t="s">
        <v>11</v>
      </c>
      <c r="BV413">
        <v>530823.42000000004</v>
      </c>
      <c r="BW413">
        <v>15462.38</v>
      </c>
      <c r="BX413">
        <v>2.9129046340871694E-2</v>
      </c>
      <c r="BY413" t="s">
        <v>2332</v>
      </c>
      <c r="BZ413" t="b">
        <v>0</v>
      </c>
      <c r="CA413" t="b">
        <v>0</v>
      </c>
      <c r="CB413" t="b">
        <v>0</v>
      </c>
      <c r="CC413" t="b">
        <v>0</v>
      </c>
      <c r="CD413" t="b">
        <v>0</v>
      </c>
      <c r="CE413" t="b">
        <v>0</v>
      </c>
      <c r="CF413" t="b">
        <v>0</v>
      </c>
      <c r="CG413" t="b">
        <v>0</v>
      </c>
      <c r="CH413" t="b">
        <v>0</v>
      </c>
      <c r="CI413" t="b">
        <v>0</v>
      </c>
      <c r="CJ413" t="b">
        <v>0</v>
      </c>
      <c r="CK413" t="b">
        <v>0</v>
      </c>
      <c r="CL413" t="b">
        <v>0</v>
      </c>
      <c r="CM413" t="b">
        <v>0</v>
      </c>
      <c r="CN413" t="b">
        <v>0</v>
      </c>
      <c r="CO413" t="b">
        <v>0</v>
      </c>
      <c r="CP413" t="b">
        <v>0</v>
      </c>
      <c r="CQ413" t="b">
        <v>0</v>
      </c>
      <c r="CR413" t="b">
        <v>0</v>
      </c>
    </row>
    <row r="414" spans="1:96" x14ac:dyDescent="0.25">
      <c r="A414">
        <v>638</v>
      </c>
      <c r="B414" t="s">
        <v>206</v>
      </c>
      <c r="C414" t="s">
        <v>208</v>
      </c>
      <c r="D414" t="s">
        <v>209</v>
      </c>
      <c r="E414" t="s">
        <v>113</v>
      </c>
      <c r="F414" t="s">
        <v>207</v>
      </c>
      <c r="G414">
        <v>37862</v>
      </c>
      <c r="H414" t="s">
        <v>2197</v>
      </c>
      <c r="I414" t="s">
        <v>61</v>
      </c>
      <c r="J414" t="s">
        <v>2197</v>
      </c>
      <c r="K414" t="s">
        <v>2197</v>
      </c>
      <c r="L414">
        <v>1934</v>
      </c>
      <c r="M414" t="s">
        <v>188</v>
      </c>
      <c r="N414" t="s">
        <v>61</v>
      </c>
      <c r="O414">
        <v>3</v>
      </c>
      <c r="P414">
        <v>3</v>
      </c>
      <c r="Q414">
        <v>1</v>
      </c>
      <c r="V414" t="s">
        <v>61</v>
      </c>
      <c r="W414" t="s">
        <v>61</v>
      </c>
      <c r="X414" t="s">
        <v>61</v>
      </c>
      <c r="Y414" t="s">
        <v>61</v>
      </c>
      <c r="Z414" t="s">
        <v>61</v>
      </c>
      <c r="AA414" t="e">
        <v>#VALUE!</v>
      </c>
      <c r="AC414" t="s">
        <v>61</v>
      </c>
      <c r="AD414" t="s">
        <v>61</v>
      </c>
      <c r="AF414" t="s">
        <v>61</v>
      </c>
      <c r="AG414" t="s">
        <v>60</v>
      </c>
      <c r="AI414" t="s">
        <v>2289</v>
      </c>
      <c r="AL414" t="s">
        <v>2303</v>
      </c>
      <c r="AN414" t="s">
        <v>11</v>
      </c>
      <c r="AO414" t="s">
        <v>92</v>
      </c>
      <c r="AP414" t="s">
        <v>61</v>
      </c>
      <c r="AQ414" t="s">
        <v>61</v>
      </c>
      <c r="AR414" t="s">
        <v>61</v>
      </c>
      <c r="AV414">
        <v>0</v>
      </c>
      <c r="BE414" t="s">
        <v>60</v>
      </c>
      <c r="BH414" t="s">
        <v>60</v>
      </c>
      <c r="BN414" t="s">
        <v>60</v>
      </c>
      <c r="BQ414" t="s">
        <v>61</v>
      </c>
      <c r="BR414">
        <v>43861</v>
      </c>
      <c r="BS414">
        <v>-0.49041095890410957</v>
      </c>
      <c r="BT414">
        <v>43861</v>
      </c>
      <c r="BU414" t="s">
        <v>11</v>
      </c>
      <c r="BV414" t="s">
        <v>60</v>
      </c>
      <c r="BW414" t="s">
        <v>60</v>
      </c>
      <c r="BX414" t="e">
        <v>#VALUE!</v>
      </c>
      <c r="BY414" t="s">
        <v>2197</v>
      </c>
      <c r="BZ414" t="b">
        <v>0</v>
      </c>
      <c r="CA414" t="b">
        <v>0</v>
      </c>
      <c r="CB414" t="b">
        <v>0</v>
      </c>
      <c r="CC414" t="b">
        <v>0</v>
      </c>
      <c r="CD414" t="b">
        <v>0</v>
      </c>
      <c r="CE414" t="b">
        <v>0</v>
      </c>
      <c r="CF414" t="b">
        <v>0</v>
      </c>
      <c r="CG414" t="b">
        <v>0</v>
      </c>
      <c r="CH414" t="b">
        <v>0</v>
      </c>
      <c r="CI414" t="b">
        <v>0</v>
      </c>
      <c r="CJ414" t="b">
        <v>0</v>
      </c>
      <c r="CK414" t="b">
        <v>0</v>
      </c>
      <c r="CL414" t="b">
        <v>0</v>
      </c>
      <c r="CM414" t="b">
        <v>0</v>
      </c>
      <c r="CN414" t="b">
        <v>0</v>
      </c>
      <c r="CO414" t="b">
        <v>0</v>
      </c>
      <c r="CP414" t="b">
        <v>0</v>
      </c>
      <c r="CQ414" t="b">
        <v>0</v>
      </c>
      <c r="CR414" t="b">
        <v>0</v>
      </c>
    </row>
    <row r="415" spans="1:96" x14ac:dyDescent="0.25">
      <c r="A415">
        <v>642</v>
      </c>
      <c r="B415" t="s">
        <v>102</v>
      </c>
      <c r="C415" t="s">
        <v>104</v>
      </c>
      <c r="D415" t="s">
        <v>105</v>
      </c>
      <c r="E415" t="s">
        <v>72</v>
      </c>
      <c r="F415" t="s">
        <v>103</v>
      </c>
      <c r="G415">
        <v>4330</v>
      </c>
      <c r="H415" t="s">
        <v>2197</v>
      </c>
      <c r="I415" t="s">
        <v>61</v>
      </c>
      <c r="J415" t="s">
        <v>2197</v>
      </c>
      <c r="K415" t="s">
        <v>2197</v>
      </c>
      <c r="L415">
        <v>2000</v>
      </c>
      <c r="M415" t="s">
        <v>107</v>
      </c>
      <c r="N415" t="s">
        <v>61</v>
      </c>
      <c r="O415">
        <v>3</v>
      </c>
      <c r="P415">
        <v>3</v>
      </c>
      <c r="Q415">
        <v>1</v>
      </c>
      <c r="V415">
        <v>1300000</v>
      </c>
      <c r="W415" t="s">
        <v>61</v>
      </c>
      <c r="X415">
        <v>38</v>
      </c>
      <c r="Y415">
        <v>5</v>
      </c>
      <c r="Z415" t="s">
        <v>61</v>
      </c>
      <c r="AA415">
        <v>0.86842105263157898</v>
      </c>
      <c r="AB415">
        <v>5</v>
      </c>
      <c r="AC415" t="s">
        <v>3414</v>
      </c>
      <c r="AD415" t="s">
        <v>3415</v>
      </c>
      <c r="AE415">
        <v>0</v>
      </c>
      <c r="AG415" t="s">
        <v>2213</v>
      </c>
      <c r="AI415" t="s">
        <v>2341</v>
      </c>
      <c r="AL415" t="s">
        <v>2303</v>
      </c>
      <c r="AN415" t="s">
        <v>10</v>
      </c>
      <c r="AO415" t="s">
        <v>108</v>
      </c>
      <c r="AP415" t="s">
        <v>109</v>
      </c>
      <c r="AQ415" t="s">
        <v>110</v>
      </c>
      <c r="AR415" t="s">
        <v>61</v>
      </c>
      <c r="AV415">
        <v>5</v>
      </c>
      <c r="BE415" t="s">
        <v>60</v>
      </c>
      <c r="BH415" t="s">
        <v>60</v>
      </c>
      <c r="BN415" t="s">
        <v>60</v>
      </c>
      <c r="BQ415" t="s">
        <v>61</v>
      </c>
      <c r="BR415">
        <v>45688</v>
      </c>
      <c r="BS415">
        <v>4.515068493150685</v>
      </c>
      <c r="BT415">
        <v>45688</v>
      </c>
      <c r="BU415" t="s">
        <v>11</v>
      </c>
      <c r="BV415" t="s">
        <v>60</v>
      </c>
      <c r="BW415" t="s">
        <v>60</v>
      </c>
      <c r="BX415" t="e">
        <v>#VALUE!</v>
      </c>
      <c r="BY415" t="s">
        <v>2197</v>
      </c>
      <c r="BZ415" t="b">
        <v>0</v>
      </c>
      <c r="CA415" t="b">
        <v>0</v>
      </c>
      <c r="CB415" t="b">
        <v>0</v>
      </c>
      <c r="CC415" t="b">
        <v>0</v>
      </c>
      <c r="CD415" t="b">
        <v>0</v>
      </c>
      <c r="CE415" t="b">
        <v>0</v>
      </c>
      <c r="CF415" t="b">
        <v>1</v>
      </c>
      <c r="CG415" t="b">
        <v>0</v>
      </c>
      <c r="CH415" t="b">
        <v>0</v>
      </c>
      <c r="CI415" t="b">
        <v>0</v>
      </c>
      <c r="CJ415" t="b">
        <v>0</v>
      </c>
      <c r="CK415" t="b">
        <v>0</v>
      </c>
      <c r="CL415" t="b">
        <v>0</v>
      </c>
      <c r="CM415" t="b">
        <v>0</v>
      </c>
      <c r="CN415" t="b">
        <v>0</v>
      </c>
      <c r="CO415" t="b">
        <v>0</v>
      </c>
      <c r="CP415" t="b">
        <v>0</v>
      </c>
      <c r="CQ415" t="b">
        <v>0</v>
      </c>
      <c r="CR415" t="b">
        <v>0</v>
      </c>
    </row>
    <row r="416" spans="1:96" x14ac:dyDescent="0.25">
      <c r="A416">
        <v>632</v>
      </c>
      <c r="B416" t="s">
        <v>1568</v>
      </c>
      <c r="C416" t="s">
        <v>1570</v>
      </c>
      <c r="D416" t="s">
        <v>254</v>
      </c>
      <c r="E416" t="s">
        <v>113</v>
      </c>
      <c r="F416" t="s">
        <v>1569</v>
      </c>
      <c r="G416">
        <v>30188</v>
      </c>
      <c r="H416">
        <v>2</v>
      </c>
      <c r="I416" t="s">
        <v>122</v>
      </c>
      <c r="J416" t="s">
        <v>210</v>
      </c>
      <c r="K416">
        <v>9</v>
      </c>
      <c r="L416">
        <v>1470</v>
      </c>
      <c r="M416" t="s">
        <v>558</v>
      </c>
      <c r="N416" t="s">
        <v>1988</v>
      </c>
      <c r="O416">
        <v>2</v>
      </c>
      <c r="P416">
        <v>3</v>
      </c>
      <c r="Q416">
        <v>0.91666666666666652</v>
      </c>
      <c r="V416">
        <v>404906</v>
      </c>
      <c r="W416" t="s">
        <v>61</v>
      </c>
      <c r="X416">
        <v>100</v>
      </c>
      <c r="Y416">
        <v>13</v>
      </c>
      <c r="Z416" t="s">
        <v>61</v>
      </c>
      <c r="AA416">
        <v>0.87</v>
      </c>
      <c r="AB416">
        <v>0</v>
      </c>
      <c r="AC416" t="s">
        <v>2959</v>
      </c>
      <c r="AD416" t="s">
        <v>61</v>
      </c>
      <c r="AE416">
        <v>0</v>
      </c>
      <c r="AG416">
        <v>43878</v>
      </c>
      <c r="AH416">
        <v>43983</v>
      </c>
      <c r="AI416" t="s">
        <v>3741</v>
      </c>
      <c r="AJ416">
        <v>44014</v>
      </c>
      <c r="AK416" t="s">
        <v>4028</v>
      </c>
      <c r="AL416" t="s">
        <v>4004</v>
      </c>
      <c r="AM416">
        <v>43985</v>
      </c>
      <c r="AN416" t="s">
        <v>10</v>
      </c>
      <c r="AO416" t="s">
        <v>1571</v>
      </c>
      <c r="AP416" t="s">
        <v>574</v>
      </c>
      <c r="AQ416">
        <v>0</v>
      </c>
      <c r="AS416" t="s">
        <v>4005</v>
      </c>
      <c r="AT416" t="s">
        <v>4006</v>
      </c>
      <c r="AU416" t="s">
        <v>4007</v>
      </c>
      <c r="AV416">
        <v>0</v>
      </c>
      <c r="AZ416" t="s">
        <v>4</v>
      </c>
      <c r="BB416" t="s">
        <v>4008</v>
      </c>
      <c r="BC416" t="s">
        <v>10</v>
      </c>
      <c r="BD416">
        <v>360</v>
      </c>
      <c r="BE416" t="s">
        <v>60</v>
      </c>
      <c r="BH416" t="s">
        <v>60</v>
      </c>
      <c r="BJ416">
        <v>0.06</v>
      </c>
      <c r="BK416" t="s">
        <v>10</v>
      </c>
      <c r="BL416">
        <v>365</v>
      </c>
      <c r="BM416">
        <v>180</v>
      </c>
      <c r="BN416" t="s">
        <v>60</v>
      </c>
      <c r="BP416">
        <v>90</v>
      </c>
      <c r="BQ416" t="s">
        <v>61</v>
      </c>
      <c r="BR416">
        <v>44773</v>
      </c>
      <c r="BS416">
        <v>2.0082191780821916</v>
      </c>
      <c r="BT416">
        <v>44773</v>
      </c>
      <c r="BU416" t="s">
        <v>11</v>
      </c>
      <c r="BV416">
        <v>521015.5</v>
      </c>
      <c r="BW416">
        <v>59308.88</v>
      </c>
      <c r="BX416">
        <v>0.11383323528762579</v>
      </c>
      <c r="BY416" t="s">
        <v>2286</v>
      </c>
      <c r="BZ416" t="b">
        <v>0</v>
      </c>
      <c r="CA416" t="b">
        <v>0</v>
      </c>
      <c r="CB416" t="b">
        <v>0</v>
      </c>
      <c r="CC416" t="b">
        <v>0</v>
      </c>
      <c r="CD416" t="b">
        <v>0</v>
      </c>
      <c r="CE416" t="b">
        <v>0</v>
      </c>
      <c r="CF416" t="b">
        <v>0</v>
      </c>
      <c r="CG416" t="b">
        <v>0</v>
      </c>
      <c r="CH416" t="b">
        <v>0</v>
      </c>
      <c r="CI416" t="b">
        <v>0</v>
      </c>
      <c r="CJ416" t="b">
        <v>0</v>
      </c>
      <c r="CK416" t="b">
        <v>0</v>
      </c>
      <c r="CL416" t="b">
        <v>0</v>
      </c>
      <c r="CM416" t="b">
        <v>0</v>
      </c>
      <c r="CN416" t="b">
        <v>0</v>
      </c>
      <c r="CO416" t="b">
        <v>0</v>
      </c>
      <c r="CP416" t="b">
        <v>0</v>
      </c>
      <c r="CQ416" t="b">
        <v>0</v>
      </c>
      <c r="CR416" t="b">
        <v>0</v>
      </c>
    </row>
    <row r="417" spans="1:96" x14ac:dyDescent="0.25">
      <c r="A417">
        <v>634</v>
      </c>
      <c r="B417" t="s">
        <v>582</v>
      </c>
      <c r="C417" t="s">
        <v>584</v>
      </c>
      <c r="D417" t="s">
        <v>131</v>
      </c>
      <c r="E417" t="s">
        <v>113</v>
      </c>
      <c r="F417" t="s">
        <v>583</v>
      </c>
      <c r="G417">
        <v>33401</v>
      </c>
      <c r="H417">
        <v>2</v>
      </c>
      <c r="I417" t="s">
        <v>122</v>
      </c>
      <c r="J417" t="s">
        <v>157</v>
      </c>
      <c r="K417">
        <v>5</v>
      </c>
      <c r="L417">
        <v>1576</v>
      </c>
      <c r="M417" t="s">
        <v>585</v>
      </c>
      <c r="N417" t="s">
        <v>2311</v>
      </c>
      <c r="O417">
        <v>2</v>
      </c>
      <c r="P417">
        <v>3</v>
      </c>
      <c r="Q417">
        <v>0.91666666666666652</v>
      </c>
      <c r="V417">
        <v>440000</v>
      </c>
      <c r="W417" t="s">
        <v>61</v>
      </c>
      <c r="X417">
        <v>112</v>
      </c>
      <c r="Y417">
        <v>15</v>
      </c>
      <c r="Z417" t="s">
        <v>61</v>
      </c>
      <c r="AA417">
        <v>0.8660714285714286</v>
      </c>
      <c r="AB417">
        <v>0</v>
      </c>
      <c r="AC417" t="s">
        <v>2959</v>
      </c>
      <c r="AD417" t="s">
        <v>61</v>
      </c>
      <c r="AE417">
        <v>0</v>
      </c>
      <c r="AG417">
        <v>43884</v>
      </c>
      <c r="AH417">
        <v>44013</v>
      </c>
      <c r="AI417" t="s">
        <v>3747</v>
      </c>
      <c r="AJ417">
        <v>43999</v>
      </c>
      <c r="AK417" t="s">
        <v>3978</v>
      </c>
      <c r="AL417" t="s">
        <v>4108</v>
      </c>
      <c r="AM417">
        <v>44021</v>
      </c>
      <c r="AN417" t="s">
        <v>10</v>
      </c>
      <c r="AO417" t="s">
        <v>586</v>
      </c>
      <c r="AP417" t="s">
        <v>587</v>
      </c>
      <c r="AQ417">
        <v>20.309999999999999</v>
      </c>
      <c r="AS417" t="s">
        <v>4009</v>
      </c>
      <c r="AT417" t="s">
        <v>4010</v>
      </c>
      <c r="AU417" t="s">
        <v>4011</v>
      </c>
      <c r="AV417">
        <v>0</v>
      </c>
      <c r="AW417" t="s">
        <v>2293</v>
      </c>
      <c r="AX417" t="s">
        <v>2284</v>
      </c>
      <c r="BC417" t="s">
        <v>10</v>
      </c>
      <c r="BD417">
        <v>180</v>
      </c>
      <c r="BE417" t="s">
        <v>60</v>
      </c>
      <c r="BH417" t="s">
        <v>60</v>
      </c>
      <c r="BJ417">
        <v>0.06</v>
      </c>
      <c r="BK417" t="s">
        <v>10</v>
      </c>
      <c r="BL417">
        <v>545</v>
      </c>
      <c r="BM417">
        <v>30</v>
      </c>
      <c r="BN417" t="s">
        <v>60</v>
      </c>
      <c r="BP417">
        <v>60</v>
      </c>
      <c r="BQ417" t="s">
        <v>61</v>
      </c>
      <c r="BR417">
        <v>44592</v>
      </c>
      <c r="BS417">
        <v>1.5123287671232877</v>
      </c>
      <c r="BT417">
        <v>44592</v>
      </c>
      <c r="BU417" t="s">
        <v>11</v>
      </c>
      <c r="BV417">
        <v>446334.57</v>
      </c>
      <c r="BW417">
        <v>62166.68</v>
      </c>
      <c r="BX417">
        <v>0.13928269100912349</v>
      </c>
      <c r="BY417" t="s">
        <v>2286</v>
      </c>
      <c r="BZ417" t="b">
        <v>0</v>
      </c>
      <c r="CA417" t="b">
        <v>0</v>
      </c>
      <c r="CB417" t="b">
        <v>0</v>
      </c>
      <c r="CC417" t="b">
        <v>0</v>
      </c>
      <c r="CD417" t="b">
        <v>0</v>
      </c>
      <c r="CE417" t="b">
        <v>0</v>
      </c>
      <c r="CF417" t="b">
        <v>0</v>
      </c>
      <c r="CG417" t="b">
        <v>0</v>
      </c>
      <c r="CH417" t="b">
        <v>0</v>
      </c>
      <c r="CI417" t="b">
        <v>0</v>
      </c>
      <c r="CJ417" t="b">
        <v>0</v>
      </c>
      <c r="CK417" t="b">
        <v>0</v>
      </c>
      <c r="CL417" t="b">
        <v>0</v>
      </c>
      <c r="CM417" t="b">
        <v>0</v>
      </c>
      <c r="CN417" t="b">
        <v>0</v>
      </c>
      <c r="CO417" t="b">
        <v>0</v>
      </c>
      <c r="CP417" t="b">
        <v>0</v>
      </c>
      <c r="CQ417" t="b">
        <v>0</v>
      </c>
      <c r="CR417" t="b">
        <v>0</v>
      </c>
    </row>
    <row r="418" spans="1:96" x14ac:dyDescent="0.25">
      <c r="A418">
        <v>639</v>
      </c>
      <c r="B418" t="s">
        <v>1224</v>
      </c>
      <c r="C418" t="s">
        <v>1226</v>
      </c>
      <c r="D418" t="s">
        <v>283</v>
      </c>
      <c r="E418" t="s">
        <v>113</v>
      </c>
      <c r="F418" t="s">
        <v>1225</v>
      </c>
      <c r="G418">
        <v>40067</v>
      </c>
      <c r="H418">
        <v>2</v>
      </c>
      <c r="I418" t="s">
        <v>122</v>
      </c>
      <c r="J418" t="s">
        <v>215</v>
      </c>
      <c r="K418">
        <v>16</v>
      </c>
      <c r="L418">
        <v>1833</v>
      </c>
      <c r="M418" t="s">
        <v>558</v>
      </c>
      <c r="N418" t="s">
        <v>1988</v>
      </c>
      <c r="O418">
        <v>2</v>
      </c>
      <c r="P418">
        <v>3</v>
      </c>
      <c r="Q418">
        <v>0.91666666666666652</v>
      </c>
      <c r="V418">
        <v>427446</v>
      </c>
      <c r="W418" t="s">
        <v>61</v>
      </c>
      <c r="X418">
        <v>90</v>
      </c>
      <c r="Y418">
        <v>9</v>
      </c>
      <c r="Z418" t="s">
        <v>61</v>
      </c>
      <c r="AA418">
        <v>0.9</v>
      </c>
      <c r="AB418">
        <v>0</v>
      </c>
      <c r="AC418" t="s">
        <v>2959</v>
      </c>
      <c r="AD418" t="s">
        <v>3554</v>
      </c>
      <c r="AE418">
        <v>0</v>
      </c>
      <c r="AG418">
        <v>43878</v>
      </c>
      <c r="AI418" t="s">
        <v>3555</v>
      </c>
      <c r="AJ418">
        <v>44019</v>
      </c>
      <c r="AK418" t="s">
        <v>4028</v>
      </c>
      <c r="AL418" t="s">
        <v>2303</v>
      </c>
      <c r="AN418" t="s">
        <v>10</v>
      </c>
      <c r="AO418" t="s">
        <v>1227</v>
      </c>
      <c r="AP418" t="s">
        <v>574</v>
      </c>
      <c r="AQ418" t="s">
        <v>1228</v>
      </c>
      <c r="AR418" t="s">
        <v>2213</v>
      </c>
      <c r="AS418" t="s">
        <v>1229</v>
      </c>
      <c r="AT418" t="s">
        <v>1230</v>
      </c>
      <c r="AU418" t="s">
        <v>1231</v>
      </c>
      <c r="AV418">
        <v>0</v>
      </c>
      <c r="AZ418" t="s">
        <v>4</v>
      </c>
      <c r="BC418" t="s">
        <v>10</v>
      </c>
      <c r="BD418">
        <v>0</v>
      </c>
      <c r="BE418" t="s">
        <v>60</v>
      </c>
      <c r="BF418" t="s">
        <v>10</v>
      </c>
      <c r="BH418" t="e">
        <v>#VALUE!</v>
      </c>
      <c r="BK418" t="s">
        <v>10</v>
      </c>
      <c r="BN418" t="s">
        <v>60</v>
      </c>
      <c r="BQ418" t="s">
        <v>61</v>
      </c>
      <c r="BR418">
        <v>44408</v>
      </c>
      <c r="BS418">
        <v>1.0082191780821919</v>
      </c>
      <c r="BT418">
        <v>44408</v>
      </c>
      <c r="BU418" t="s">
        <v>11</v>
      </c>
      <c r="BV418">
        <v>507264.15</v>
      </c>
      <c r="BW418">
        <v>34625.9</v>
      </c>
      <c r="BX418">
        <v>6.8260096835149886E-2</v>
      </c>
      <c r="BY418" t="s">
        <v>2332</v>
      </c>
      <c r="BZ418" t="b">
        <v>0</v>
      </c>
      <c r="CA418" t="b">
        <v>0</v>
      </c>
      <c r="CB418" t="b">
        <v>0</v>
      </c>
      <c r="CC418" t="b">
        <v>0</v>
      </c>
      <c r="CD418" t="b">
        <v>0</v>
      </c>
      <c r="CE418" t="b">
        <v>0</v>
      </c>
      <c r="CF418" t="b">
        <v>0</v>
      </c>
      <c r="CG418" t="b">
        <v>0</v>
      </c>
      <c r="CH418" t="b">
        <v>0</v>
      </c>
      <c r="CI418" t="b">
        <v>0</v>
      </c>
      <c r="CJ418" t="b">
        <v>0</v>
      </c>
      <c r="CK418" t="b">
        <v>0</v>
      </c>
      <c r="CL418" t="b">
        <v>0</v>
      </c>
      <c r="CM418" t="b">
        <v>0</v>
      </c>
      <c r="CN418" t="b">
        <v>0</v>
      </c>
      <c r="CO418" t="b">
        <v>0</v>
      </c>
      <c r="CP418" t="b">
        <v>0</v>
      </c>
      <c r="CQ418" t="b">
        <v>0</v>
      </c>
      <c r="CR418" t="b">
        <v>0</v>
      </c>
    </row>
    <row r="419" spans="1:96" x14ac:dyDescent="0.25">
      <c r="A419">
        <v>648</v>
      </c>
      <c r="B419" t="s">
        <v>597</v>
      </c>
      <c r="C419" t="s">
        <v>599</v>
      </c>
      <c r="D419" t="s">
        <v>131</v>
      </c>
      <c r="E419" t="s">
        <v>72</v>
      </c>
      <c r="F419" t="s">
        <v>598</v>
      </c>
      <c r="G419">
        <v>33073</v>
      </c>
      <c r="H419" t="s">
        <v>2197</v>
      </c>
      <c r="I419" t="s">
        <v>61</v>
      </c>
      <c r="J419" t="s">
        <v>2197</v>
      </c>
      <c r="K419" t="s">
        <v>2197</v>
      </c>
      <c r="L419">
        <v>2307</v>
      </c>
      <c r="M419" t="s">
        <v>600</v>
      </c>
      <c r="N419" t="s">
        <v>61</v>
      </c>
      <c r="O419">
        <v>0</v>
      </c>
      <c r="P419">
        <v>0</v>
      </c>
      <c r="Q419" t="s">
        <v>60</v>
      </c>
      <c r="V419">
        <v>297963</v>
      </c>
      <c r="W419" t="e">
        <v>#N/A</v>
      </c>
      <c r="X419" t="s">
        <v>61</v>
      </c>
      <c r="Y419" t="s">
        <v>61</v>
      </c>
      <c r="Z419" t="s">
        <v>61</v>
      </c>
      <c r="AA419" t="e">
        <v>#VALUE!</v>
      </c>
      <c r="AC419" t="s">
        <v>61</v>
      </c>
      <c r="AD419" t="s">
        <v>61</v>
      </c>
      <c r="AF419" t="s">
        <v>61</v>
      </c>
      <c r="AG419" t="s">
        <v>61</v>
      </c>
      <c r="AI419" t="e">
        <v>#N/A</v>
      </c>
      <c r="AL419" t="e">
        <v>#N/A</v>
      </c>
      <c r="AN419" t="s">
        <v>10</v>
      </c>
      <c r="AO419" t="s">
        <v>601</v>
      </c>
      <c r="AP419" t="s">
        <v>602</v>
      </c>
      <c r="AQ419" t="s">
        <v>61</v>
      </c>
      <c r="AS419" t="s">
        <v>603</v>
      </c>
      <c r="AT419" t="s">
        <v>67</v>
      </c>
      <c r="AU419" t="s">
        <v>604</v>
      </c>
      <c r="AV419">
        <v>0</v>
      </c>
      <c r="AW419" t="s">
        <v>2514</v>
      </c>
      <c r="AX419" t="s">
        <v>2343</v>
      </c>
      <c r="BC419" t="s">
        <v>11</v>
      </c>
      <c r="BE419" t="s">
        <v>60</v>
      </c>
      <c r="BH419" t="s">
        <v>60</v>
      </c>
      <c r="BK419" t="s">
        <v>10</v>
      </c>
      <c r="BN419" t="s">
        <v>60</v>
      </c>
      <c r="BQ419" t="s">
        <v>61</v>
      </c>
      <c r="BR419">
        <v>43861</v>
      </c>
      <c r="BS419">
        <v>-0.49041095890410957</v>
      </c>
      <c r="BT419">
        <v>43861</v>
      </c>
      <c r="BU419" t="s">
        <v>11</v>
      </c>
      <c r="BV419" t="s">
        <v>60</v>
      </c>
      <c r="BW419" t="s">
        <v>60</v>
      </c>
      <c r="BX419" t="e">
        <v>#VALUE!</v>
      </c>
      <c r="BY419" t="s">
        <v>2197</v>
      </c>
      <c r="BZ419" t="b">
        <v>0</v>
      </c>
      <c r="CA419" t="b">
        <v>0</v>
      </c>
      <c r="CB419" t="b">
        <v>0</v>
      </c>
      <c r="CC419" t="b">
        <v>0</v>
      </c>
      <c r="CD419" t="b">
        <v>0</v>
      </c>
      <c r="CE419" t="b">
        <v>0</v>
      </c>
      <c r="CF419" t="b">
        <v>0</v>
      </c>
      <c r="CG419" t="b">
        <v>0</v>
      </c>
      <c r="CH419" t="b">
        <v>0</v>
      </c>
      <c r="CI419" t="b">
        <v>0</v>
      </c>
      <c r="CJ419" t="b">
        <v>0</v>
      </c>
      <c r="CK419" t="b">
        <v>0</v>
      </c>
      <c r="CL419" t="b">
        <v>0</v>
      </c>
      <c r="CM419" t="b">
        <v>0</v>
      </c>
      <c r="CN419" t="b">
        <v>0</v>
      </c>
      <c r="CO419" t="b">
        <v>0</v>
      </c>
      <c r="CP419" t="b">
        <v>0</v>
      </c>
      <c r="CQ419" t="b">
        <v>0</v>
      </c>
      <c r="CR419" t="b">
        <v>0</v>
      </c>
    </row>
    <row r="420" spans="1:96" x14ac:dyDescent="0.25">
      <c r="A420">
        <v>645</v>
      </c>
      <c r="B420" t="s">
        <v>148</v>
      </c>
      <c r="C420" t="s">
        <v>150</v>
      </c>
      <c r="D420" t="s">
        <v>151</v>
      </c>
      <c r="E420" t="s">
        <v>57</v>
      </c>
      <c r="F420" t="s">
        <v>149</v>
      </c>
      <c r="G420">
        <v>22150</v>
      </c>
      <c r="H420">
        <v>2</v>
      </c>
      <c r="I420" t="s">
        <v>122</v>
      </c>
      <c r="J420" t="s">
        <v>97</v>
      </c>
      <c r="K420">
        <v>13</v>
      </c>
      <c r="L420">
        <v>1333</v>
      </c>
      <c r="M420" t="s">
        <v>152</v>
      </c>
      <c r="N420" t="s">
        <v>2296</v>
      </c>
      <c r="O420">
        <v>2</v>
      </c>
      <c r="P420">
        <v>3</v>
      </c>
      <c r="Q420">
        <v>0.91666666666666652</v>
      </c>
      <c r="V420">
        <v>1300000</v>
      </c>
      <c r="W420" t="s">
        <v>61</v>
      </c>
      <c r="X420">
        <v>114</v>
      </c>
      <c r="Y420">
        <v>6</v>
      </c>
      <c r="Z420" t="s">
        <v>61</v>
      </c>
      <c r="AA420">
        <v>0.94736842105263153</v>
      </c>
      <c r="AB420">
        <v>3</v>
      </c>
      <c r="AC420" t="s">
        <v>3636</v>
      </c>
      <c r="AD420" t="s">
        <v>3637</v>
      </c>
      <c r="AE420">
        <v>0</v>
      </c>
      <c r="AG420">
        <v>43875</v>
      </c>
      <c r="AI420" t="s">
        <v>2289</v>
      </c>
      <c r="AL420" t="s">
        <v>3638</v>
      </c>
      <c r="AN420" t="s">
        <v>10</v>
      </c>
      <c r="AO420" t="s">
        <v>153</v>
      </c>
      <c r="AP420">
        <v>66</v>
      </c>
      <c r="AQ420">
        <v>19.399999999999999</v>
      </c>
      <c r="AR420">
        <v>2</v>
      </c>
      <c r="AS420" t="s">
        <v>3639</v>
      </c>
      <c r="AT420" t="s">
        <v>2717</v>
      </c>
      <c r="AU420" t="s">
        <v>3640</v>
      </c>
      <c r="AV420">
        <v>3</v>
      </c>
      <c r="AW420" t="s">
        <v>2499</v>
      </c>
      <c r="AX420" t="s">
        <v>2500</v>
      </c>
      <c r="AZ420" t="s">
        <v>2362</v>
      </c>
      <c r="BC420" t="s">
        <v>11</v>
      </c>
      <c r="BE420" t="s">
        <v>60</v>
      </c>
      <c r="BH420" t="s">
        <v>60</v>
      </c>
      <c r="BK420" t="s">
        <v>10</v>
      </c>
      <c r="BL420">
        <v>180</v>
      </c>
      <c r="BM420">
        <v>180</v>
      </c>
      <c r="BN420" t="s">
        <v>60</v>
      </c>
      <c r="BP420">
        <v>30</v>
      </c>
      <c r="BQ420" t="s">
        <v>61</v>
      </c>
      <c r="BR420">
        <v>44217</v>
      </c>
      <c r="BS420">
        <v>0.48493150684931507</v>
      </c>
      <c r="BT420">
        <v>44217</v>
      </c>
      <c r="BU420" t="s">
        <v>10</v>
      </c>
      <c r="BV420">
        <v>405568.83</v>
      </c>
      <c r="BW420">
        <v>-18207.669999999998</v>
      </c>
      <c r="BX420">
        <v>-4.489415520418568E-2</v>
      </c>
      <c r="BY420" t="s">
        <v>2332</v>
      </c>
      <c r="BZ420" t="b">
        <v>1</v>
      </c>
      <c r="CA420" t="b">
        <v>1</v>
      </c>
      <c r="CB420" t="b">
        <v>0</v>
      </c>
      <c r="CC420" t="b">
        <v>0</v>
      </c>
      <c r="CD420" t="b">
        <v>1</v>
      </c>
      <c r="CE420" t="b">
        <v>0</v>
      </c>
      <c r="CF420" t="b">
        <v>1</v>
      </c>
      <c r="CG420" t="b">
        <v>0</v>
      </c>
      <c r="CH420" t="b">
        <v>0</v>
      </c>
      <c r="CI420" t="b">
        <v>1</v>
      </c>
      <c r="CJ420" t="b">
        <v>0</v>
      </c>
      <c r="CK420" t="b">
        <v>0</v>
      </c>
      <c r="CL420" t="b">
        <v>0</v>
      </c>
      <c r="CM420" t="b">
        <v>0</v>
      </c>
      <c r="CN420" t="b">
        <v>0</v>
      </c>
      <c r="CO420" t="b">
        <v>0</v>
      </c>
      <c r="CP420" t="b">
        <v>0</v>
      </c>
      <c r="CQ420" t="b">
        <v>0</v>
      </c>
      <c r="CR420" t="b">
        <v>0</v>
      </c>
    </row>
    <row r="421" spans="1:96" x14ac:dyDescent="0.25">
      <c r="A421">
        <v>646</v>
      </c>
      <c r="B421" t="s">
        <v>2000</v>
      </c>
      <c r="C421" t="s">
        <v>569</v>
      </c>
      <c r="D421" t="s">
        <v>151</v>
      </c>
      <c r="E421" t="s">
        <v>57</v>
      </c>
      <c r="F421" t="s">
        <v>2001</v>
      </c>
      <c r="G421">
        <v>23235</v>
      </c>
      <c r="H421">
        <v>2</v>
      </c>
      <c r="I421" t="s">
        <v>122</v>
      </c>
      <c r="J421" t="s">
        <v>97</v>
      </c>
      <c r="K421">
        <v>13</v>
      </c>
      <c r="L421">
        <v>1356</v>
      </c>
      <c r="M421" t="s">
        <v>124</v>
      </c>
      <c r="N421" t="s">
        <v>1988</v>
      </c>
      <c r="O421">
        <v>2</v>
      </c>
      <c r="P421">
        <v>2</v>
      </c>
      <c r="Q421">
        <v>0.75</v>
      </c>
      <c r="V421">
        <v>1032283</v>
      </c>
      <c r="W421">
        <v>907961</v>
      </c>
      <c r="X421">
        <v>108</v>
      </c>
      <c r="Y421">
        <v>7</v>
      </c>
      <c r="Z421">
        <v>156579</v>
      </c>
      <c r="AA421">
        <v>0.93518518518518523</v>
      </c>
      <c r="AB421">
        <v>6</v>
      </c>
      <c r="AC421" t="s">
        <v>4012</v>
      </c>
      <c r="AD421" t="s">
        <v>3321</v>
      </c>
      <c r="AE421">
        <v>1</v>
      </c>
      <c r="AF421" t="s">
        <v>2567</v>
      </c>
      <c r="AG421">
        <v>43875</v>
      </c>
      <c r="AI421" t="s">
        <v>3322</v>
      </c>
      <c r="AL421" t="s">
        <v>4013</v>
      </c>
      <c r="AM421">
        <v>43971</v>
      </c>
      <c r="AN421" t="s">
        <v>10</v>
      </c>
      <c r="AO421" t="s">
        <v>2002</v>
      </c>
      <c r="AP421" t="s">
        <v>626</v>
      </c>
      <c r="AQ421" t="s">
        <v>649</v>
      </c>
      <c r="AR421">
        <v>5</v>
      </c>
      <c r="AS421" t="s">
        <v>4014</v>
      </c>
      <c r="AT421" t="s">
        <v>78</v>
      </c>
      <c r="AU421" t="s">
        <v>3165</v>
      </c>
      <c r="AV421">
        <v>5</v>
      </c>
      <c r="AW421" t="s">
        <v>2293</v>
      </c>
      <c r="AY421" t="s">
        <v>3</v>
      </c>
      <c r="AZ421" t="s">
        <v>2362</v>
      </c>
      <c r="BC421" t="s">
        <v>11</v>
      </c>
      <c r="BE421" t="s">
        <v>60</v>
      </c>
      <c r="BH421" t="s">
        <v>60</v>
      </c>
      <c r="BN421" t="s">
        <v>60</v>
      </c>
      <c r="BQ421" t="s">
        <v>61</v>
      </c>
      <c r="BR421">
        <v>45688</v>
      </c>
      <c r="BS421">
        <v>4.515068493150685</v>
      </c>
      <c r="BT421">
        <v>45688</v>
      </c>
      <c r="BU421" t="s">
        <v>11</v>
      </c>
      <c r="BV421">
        <v>430463.4</v>
      </c>
      <c r="BW421">
        <v>18111.66</v>
      </c>
      <c r="BX421">
        <v>4.2074796602916763E-2</v>
      </c>
      <c r="BY421" t="s">
        <v>2332</v>
      </c>
      <c r="BZ421" t="b">
        <v>1</v>
      </c>
      <c r="CA421" t="b">
        <v>1</v>
      </c>
      <c r="CB421" t="b">
        <v>0</v>
      </c>
      <c r="CC421" t="b">
        <v>1</v>
      </c>
      <c r="CD421" t="b">
        <v>0</v>
      </c>
      <c r="CE421" t="b">
        <v>0</v>
      </c>
      <c r="CF421" t="b">
        <v>0</v>
      </c>
      <c r="CG421" t="b">
        <v>0</v>
      </c>
      <c r="CH421" t="b">
        <v>0</v>
      </c>
      <c r="CI421" t="b">
        <v>0</v>
      </c>
      <c r="CJ421" t="b">
        <v>0</v>
      </c>
      <c r="CK421" t="b">
        <v>0</v>
      </c>
      <c r="CL421" t="b">
        <v>0</v>
      </c>
      <c r="CM421" t="b">
        <v>0</v>
      </c>
      <c r="CN421" t="b">
        <v>0</v>
      </c>
      <c r="CO421" t="b">
        <v>0</v>
      </c>
      <c r="CP421" t="b">
        <v>0</v>
      </c>
      <c r="CQ421" t="b">
        <v>0</v>
      </c>
      <c r="CR421" t="b">
        <v>1</v>
      </c>
    </row>
    <row r="422" spans="1:96" x14ac:dyDescent="0.25">
      <c r="A422">
        <v>649</v>
      </c>
      <c r="B422" t="s">
        <v>268</v>
      </c>
      <c r="C422" t="s">
        <v>270</v>
      </c>
      <c r="D422" t="s">
        <v>271</v>
      </c>
      <c r="E422" t="s">
        <v>164</v>
      </c>
      <c r="F422" t="s">
        <v>269</v>
      </c>
      <c r="G422">
        <v>60914</v>
      </c>
      <c r="H422">
        <v>2</v>
      </c>
      <c r="I422" t="s">
        <v>122</v>
      </c>
      <c r="J422" t="s">
        <v>123</v>
      </c>
      <c r="K422">
        <v>10</v>
      </c>
      <c r="L422">
        <v>2500</v>
      </c>
      <c r="M422" t="s">
        <v>273</v>
      </c>
      <c r="N422" t="s">
        <v>1988</v>
      </c>
      <c r="O422">
        <v>2</v>
      </c>
      <c r="P422">
        <v>2</v>
      </c>
      <c r="Q422">
        <v>0.75</v>
      </c>
      <c r="V422" t="s">
        <v>61</v>
      </c>
      <c r="W422" t="s">
        <v>61</v>
      </c>
      <c r="X422">
        <v>18</v>
      </c>
      <c r="Y422">
        <v>4</v>
      </c>
      <c r="Z422" t="s">
        <v>61</v>
      </c>
      <c r="AA422">
        <v>0.77777777777777779</v>
      </c>
      <c r="AB422">
        <v>1</v>
      </c>
      <c r="AC422" t="s">
        <v>2316</v>
      </c>
      <c r="AD422" t="s">
        <v>61</v>
      </c>
      <c r="AE422">
        <v>0</v>
      </c>
      <c r="AG422">
        <v>43885</v>
      </c>
      <c r="AI422" t="s">
        <v>2289</v>
      </c>
      <c r="AL422" t="s">
        <v>3726</v>
      </c>
      <c r="AN422" t="s">
        <v>10</v>
      </c>
      <c r="AO422" t="s">
        <v>274</v>
      </c>
      <c r="AP422">
        <v>57</v>
      </c>
      <c r="AQ422" t="s">
        <v>800</v>
      </c>
      <c r="AR422" t="s">
        <v>2316</v>
      </c>
      <c r="AS422" t="s">
        <v>3727</v>
      </c>
      <c r="AT422" t="s">
        <v>3728</v>
      </c>
      <c r="AU422" t="s">
        <v>3729</v>
      </c>
      <c r="AV422">
        <v>1</v>
      </c>
      <c r="AZ422" t="s">
        <v>2362</v>
      </c>
      <c r="BB422" t="s">
        <v>3730</v>
      </c>
      <c r="BC422" t="s">
        <v>10</v>
      </c>
      <c r="BD422">
        <v>0</v>
      </c>
      <c r="BE422" t="s">
        <v>60</v>
      </c>
      <c r="BF422" t="s">
        <v>10</v>
      </c>
      <c r="BH422" t="e">
        <v>#VALUE!</v>
      </c>
      <c r="BJ422">
        <v>0.5</v>
      </c>
      <c r="BK422" t="s">
        <v>10</v>
      </c>
      <c r="BL422">
        <v>180</v>
      </c>
      <c r="BM422">
        <v>180</v>
      </c>
      <c r="BN422" t="s">
        <v>60</v>
      </c>
      <c r="BP422">
        <v>30</v>
      </c>
      <c r="BQ422" t="s">
        <v>61</v>
      </c>
      <c r="BR422">
        <v>44227</v>
      </c>
      <c r="BS422">
        <v>0.51232876712328768</v>
      </c>
      <c r="BT422">
        <v>44227</v>
      </c>
      <c r="BU422" t="s">
        <v>11</v>
      </c>
      <c r="BV422">
        <v>398587.69</v>
      </c>
      <c r="BW422">
        <v>43337.15</v>
      </c>
      <c r="BX422">
        <v>0.10872676474278471</v>
      </c>
      <c r="BY422" t="s">
        <v>2332</v>
      </c>
      <c r="BZ422" t="b">
        <v>0</v>
      </c>
      <c r="CA422" t="b">
        <v>0</v>
      </c>
      <c r="CB422" t="b">
        <v>0</v>
      </c>
      <c r="CC422" t="b">
        <v>0</v>
      </c>
      <c r="CD422" t="b">
        <v>0</v>
      </c>
      <c r="CE422" t="b">
        <v>0</v>
      </c>
      <c r="CF422" t="b">
        <v>0</v>
      </c>
      <c r="CG422" t="b">
        <v>0</v>
      </c>
      <c r="CH422" t="b">
        <v>0</v>
      </c>
      <c r="CI422" t="b">
        <v>0</v>
      </c>
      <c r="CJ422" t="b">
        <v>0</v>
      </c>
      <c r="CK422" t="b">
        <v>0</v>
      </c>
      <c r="CL422" t="b">
        <v>0</v>
      </c>
      <c r="CM422" t="b">
        <v>0</v>
      </c>
      <c r="CN422" t="b">
        <v>0</v>
      </c>
      <c r="CO422" t="b">
        <v>0</v>
      </c>
      <c r="CP422" t="b">
        <v>0</v>
      </c>
      <c r="CQ422" t="b">
        <v>0</v>
      </c>
      <c r="CR422" t="b">
        <v>0</v>
      </c>
    </row>
    <row r="423" spans="1:96" x14ac:dyDescent="0.25">
      <c r="A423">
        <v>650</v>
      </c>
      <c r="B423" t="s">
        <v>128</v>
      </c>
      <c r="C423" t="s">
        <v>130</v>
      </c>
      <c r="D423" t="s">
        <v>131</v>
      </c>
      <c r="E423" t="s">
        <v>72</v>
      </c>
      <c r="F423" t="s">
        <v>129</v>
      </c>
      <c r="G423">
        <v>32246</v>
      </c>
      <c r="H423">
        <v>2</v>
      </c>
      <c r="I423" t="s">
        <v>122</v>
      </c>
      <c r="J423" t="s">
        <v>157</v>
      </c>
      <c r="K423">
        <v>5</v>
      </c>
      <c r="L423">
        <v>1500</v>
      </c>
      <c r="M423" t="s">
        <v>98</v>
      </c>
      <c r="N423" t="s">
        <v>1988</v>
      </c>
      <c r="O423">
        <v>1</v>
      </c>
      <c r="P423">
        <v>3</v>
      </c>
      <c r="Q423">
        <v>0.66666666666666663</v>
      </c>
      <c r="V423">
        <v>1391569</v>
      </c>
      <c r="W423">
        <v>1219144</v>
      </c>
      <c r="X423">
        <v>164</v>
      </c>
      <c r="Y423">
        <v>3</v>
      </c>
      <c r="Z423">
        <v>31511</v>
      </c>
      <c r="AA423">
        <v>0.98170731707317072</v>
      </c>
      <c r="AB423">
        <v>8</v>
      </c>
      <c r="AC423" t="s">
        <v>3285</v>
      </c>
      <c r="AD423" t="s">
        <v>61</v>
      </c>
      <c r="AE423">
        <v>0</v>
      </c>
      <c r="AF423">
        <v>0</v>
      </c>
      <c r="AG423">
        <v>43884</v>
      </c>
      <c r="AI423" t="s">
        <v>3286</v>
      </c>
      <c r="AL423" t="s">
        <v>3287</v>
      </c>
      <c r="AN423" t="s">
        <v>10</v>
      </c>
      <c r="AO423" t="s">
        <v>132</v>
      </c>
      <c r="AP423" t="s">
        <v>100</v>
      </c>
      <c r="AQ423" t="s">
        <v>101</v>
      </c>
      <c r="AR423">
        <v>1</v>
      </c>
      <c r="AS423" t="s">
        <v>3288</v>
      </c>
      <c r="AT423" t="s">
        <v>2281</v>
      </c>
      <c r="AU423" t="s">
        <v>2777</v>
      </c>
      <c r="AV423">
        <v>8</v>
      </c>
      <c r="AZ423" t="s">
        <v>3188</v>
      </c>
      <c r="BC423" t="s">
        <v>11</v>
      </c>
      <c r="BE423" t="s">
        <v>60</v>
      </c>
      <c r="BH423" t="s">
        <v>60</v>
      </c>
      <c r="BK423" t="s">
        <v>10</v>
      </c>
      <c r="BL423">
        <v>180</v>
      </c>
      <c r="BM423">
        <v>60</v>
      </c>
      <c r="BN423" t="s">
        <v>60</v>
      </c>
      <c r="BP423">
        <v>180</v>
      </c>
      <c r="BQ423" t="s">
        <v>61</v>
      </c>
      <c r="BR423">
        <v>45688</v>
      </c>
      <c r="BS423">
        <v>-0.13150684931506848</v>
      </c>
      <c r="BT423">
        <v>43992</v>
      </c>
      <c r="BU423" t="s">
        <v>10</v>
      </c>
      <c r="BV423">
        <v>345816.26</v>
      </c>
      <c r="BW423">
        <v>-30545.8</v>
      </c>
      <c r="BX423">
        <v>-8.8329565532864182E-2</v>
      </c>
      <c r="BY423" t="s">
        <v>2332</v>
      </c>
      <c r="BZ423" t="b">
        <v>0</v>
      </c>
      <c r="CA423" t="b">
        <v>0</v>
      </c>
      <c r="CB423" t="b">
        <v>0</v>
      </c>
      <c r="CC423" t="b">
        <v>0</v>
      </c>
      <c r="CD423" t="b">
        <v>1</v>
      </c>
      <c r="CE423" t="b">
        <v>0</v>
      </c>
      <c r="CF423" t="b">
        <v>1</v>
      </c>
      <c r="CG423" t="b">
        <v>1</v>
      </c>
      <c r="CH423" t="b">
        <v>0</v>
      </c>
      <c r="CI423" t="b">
        <v>0</v>
      </c>
      <c r="CJ423" t="b">
        <v>0</v>
      </c>
      <c r="CK423" t="b">
        <v>0</v>
      </c>
      <c r="CL423" t="b">
        <v>0</v>
      </c>
      <c r="CM423" t="b">
        <v>0</v>
      </c>
      <c r="CN423" t="b">
        <v>0</v>
      </c>
      <c r="CO423" t="b">
        <v>0</v>
      </c>
      <c r="CP423" t="b">
        <v>0</v>
      </c>
      <c r="CQ423" t="b">
        <v>0</v>
      </c>
      <c r="CR423" t="b">
        <v>1</v>
      </c>
    </row>
    <row r="424" spans="1:96" x14ac:dyDescent="0.25">
      <c r="A424">
        <v>651</v>
      </c>
      <c r="B424" t="s">
        <v>2003</v>
      </c>
      <c r="C424" t="s">
        <v>2005</v>
      </c>
      <c r="D424" t="s">
        <v>131</v>
      </c>
      <c r="E424" t="s">
        <v>57</v>
      </c>
      <c r="F424" t="s">
        <v>2004</v>
      </c>
      <c r="G424">
        <v>34474</v>
      </c>
      <c r="H424">
        <v>2</v>
      </c>
      <c r="I424" t="s">
        <v>122</v>
      </c>
      <c r="J424" t="s">
        <v>157</v>
      </c>
      <c r="K424">
        <v>5</v>
      </c>
      <c r="L424">
        <v>1207</v>
      </c>
      <c r="M424" t="s">
        <v>219</v>
      </c>
      <c r="N424" t="s">
        <v>2296</v>
      </c>
      <c r="O424">
        <v>2</v>
      </c>
      <c r="P424">
        <v>3</v>
      </c>
      <c r="Q424">
        <v>0.91666666666666652</v>
      </c>
      <c r="V424">
        <v>548120</v>
      </c>
      <c r="W424">
        <v>553962</v>
      </c>
      <c r="X424">
        <v>95</v>
      </c>
      <c r="Y424">
        <v>7</v>
      </c>
      <c r="Z424">
        <v>129580</v>
      </c>
      <c r="AA424">
        <v>0.9263157894736842</v>
      </c>
      <c r="AB424">
        <v>4</v>
      </c>
      <c r="AC424" t="s">
        <v>2764</v>
      </c>
      <c r="AD424" t="s">
        <v>2830</v>
      </c>
      <c r="AE424">
        <v>1</v>
      </c>
      <c r="AF424" t="s">
        <v>2567</v>
      </c>
      <c r="AG424">
        <v>43884</v>
      </c>
      <c r="AI424" t="s">
        <v>2831</v>
      </c>
      <c r="AL424" t="s">
        <v>2832</v>
      </c>
      <c r="AN424" t="s">
        <v>10</v>
      </c>
      <c r="AO424" t="s">
        <v>2006</v>
      </c>
      <c r="AP424" t="s">
        <v>305</v>
      </c>
      <c r="AQ424" t="s">
        <v>101</v>
      </c>
      <c r="AR424">
        <v>3</v>
      </c>
      <c r="AS424" t="s">
        <v>2007</v>
      </c>
      <c r="AT424" t="s">
        <v>78</v>
      </c>
      <c r="AU424" t="s">
        <v>306</v>
      </c>
      <c r="AV424">
        <v>3</v>
      </c>
      <c r="AW424" t="s">
        <v>2293</v>
      </c>
      <c r="AX424" t="s">
        <v>2301</v>
      </c>
      <c r="AZ424" t="s">
        <v>2362</v>
      </c>
      <c r="BC424" t="s">
        <v>11</v>
      </c>
      <c r="BE424" t="s">
        <v>60</v>
      </c>
      <c r="BH424" t="s">
        <v>60</v>
      </c>
      <c r="BK424" t="s">
        <v>10</v>
      </c>
      <c r="BL424">
        <v>180</v>
      </c>
      <c r="BM424">
        <v>60</v>
      </c>
      <c r="BN424" t="s">
        <v>60</v>
      </c>
      <c r="BP424">
        <v>180</v>
      </c>
      <c r="BQ424" t="s">
        <v>61</v>
      </c>
      <c r="BR424">
        <v>45688</v>
      </c>
      <c r="BS424">
        <v>4.515068493150685</v>
      </c>
      <c r="BT424">
        <v>45688</v>
      </c>
      <c r="BU424" t="s">
        <v>11</v>
      </c>
      <c r="BV424">
        <v>380402.12</v>
      </c>
      <c r="BW424">
        <v>-8111.15</v>
      </c>
      <c r="BX424">
        <v>-2.1322567813239317E-2</v>
      </c>
      <c r="BY424" t="s">
        <v>2332</v>
      </c>
      <c r="BZ424" t="b">
        <v>1</v>
      </c>
      <c r="CA424" t="b">
        <v>1</v>
      </c>
      <c r="CB424" t="b">
        <v>0</v>
      </c>
      <c r="CC424" t="b">
        <v>1</v>
      </c>
      <c r="CD424" t="b">
        <v>0</v>
      </c>
      <c r="CE424" t="b">
        <v>0</v>
      </c>
      <c r="CF424" t="b">
        <v>0</v>
      </c>
      <c r="CG424" t="b">
        <v>0</v>
      </c>
      <c r="CH424" t="b">
        <v>0</v>
      </c>
      <c r="CI424" t="b">
        <v>0</v>
      </c>
      <c r="CJ424" t="b">
        <v>1</v>
      </c>
      <c r="CK424" t="b">
        <v>0</v>
      </c>
      <c r="CL424" t="b">
        <v>0</v>
      </c>
      <c r="CM424" t="b">
        <v>0</v>
      </c>
      <c r="CN424" t="b">
        <v>0</v>
      </c>
      <c r="CO424" t="b">
        <v>0</v>
      </c>
      <c r="CP424" t="b">
        <v>0</v>
      </c>
      <c r="CQ424" t="b">
        <v>0</v>
      </c>
      <c r="CR424" t="b">
        <v>0</v>
      </c>
    </row>
    <row r="425" spans="1:96" x14ac:dyDescent="0.25">
      <c r="A425">
        <v>652</v>
      </c>
      <c r="B425" t="s">
        <v>613</v>
      </c>
      <c r="C425" t="s">
        <v>615</v>
      </c>
      <c r="D425" t="s">
        <v>294</v>
      </c>
      <c r="E425" t="s">
        <v>72</v>
      </c>
      <c r="F425" t="s">
        <v>614</v>
      </c>
      <c r="G425">
        <v>46322</v>
      </c>
      <c r="H425">
        <v>2</v>
      </c>
      <c r="I425" t="s">
        <v>122</v>
      </c>
      <c r="J425" t="s">
        <v>123</v>
      </c>
      <c r="K425">
        <v>10</v>
      </c>
      <c r="L425">
        <v>1519</v>
      </c>
      <c r="M425" t="s">
        <v>616</v>
      </c>
      <c r="N425" t="s">
        <v>2311</v>
      </c>
      <c r="O425">
        <v>3</v>
      </c>
      <c r="P425">
        <v>3</v>
      </c>
      <c r="Q425">
        <v>1</v>
      </c>
      <c r="V425">
        <v>540603</v>
      </c>
      <c r="W425" t="s">
        <v>61</v>
      </c>
      <c r="X425">
        <v>31</v>
      </c>
      <c r="Y425">
        <v>2</v>
      </c>
      <c r="Z425" t="s">
        <v>61</v>
      </c>
      <c r="AA425">
        <v>0.93548387096774188</v>
      </c>
      <c r="AB425">
        <v>3</v>
      </c>
      <c r="AC425" t="s">
        <v>2529</v>
      </c>
      <c r="AD425" t="s">
        <v>2530</v>
      </c>
      <c r="AE425">
        <v>0</v>
      </c>
      <c r="AG425">
        <v>43885</v>
      </c>
      <c r="AI425" t="s">
        <v>2289</v>
      </c>
      <c r="AJ425">
        <v>44020</v>
      </c>
      <c r="AK425" t="s">
        <v>4028</v>
      </c>
      <c r="AL425" t="s">
        <v>2531</v>
      </c>
      <c r="AN425" t="s">
        <v>10</v>
      </c>
      <c r="AO425" t="s">
        <v>617</v>
      </c>
      <c r="AP425" t="s">
        <v>242</v>
      </c>
      <c r="AQ425" t="s">
        <v>618</v>
      </c>
      <c r="AR425" t="s">
        <v>2532</v>
      </c>
      <c r="AS425" t="s">
        <v>2533</v>
      </c>
      <c r="AT425" t="s">
        <v>2320</v>
      </c>
      <c r="AU425" t="s">
        <v>2534</v>
      </c>
      <c r="AV425">
        <v>3</v>
      </c>
      <c r="AW425" t="s">
        <v>2293</v>
      </c>
      <c r="AX425" t="s">
        <v>2284</v>
      </c>
      <c r="AZ425" t="s">
        <v>3</v>
      </c>
      <c r="BC425" t="s">
        <v>11</v>
      </c>
      <c r="BE425" t="s">
        <v>60</v>
      </c>
      <c r="BH425" t="s">
        <v>60</v>
      </c>
      <c r="BK425" t="s">
        <v>10</v>
      </c>
      <c r="BN425" t="s">
        <v>60</v>
      </c>
      <c r="BQ425" t="s">
        <v>61</v>
      </c>
      <c r="BR425">
        <v>44957</v>
      </c>
      <c r="BS425">
        <v>2.5123287671232877</v>
      </c>
      <c r="BT425">
        <v>44957</v>
      </c>
      <c r="BU425" t="s">
        <v>11</v>
      </c>
      <c r="BV425">
        <v>670837.54</v>
      </c>
      <c r="BW425">
        <v>156364.18</v>
      </c>
      <c r="BX425">
        <v>0.23308799921960238</v>
      </c>
      <c r="BY425" t="s">
        <v>2332</v>
      </c>
      <c r="BZ425" t="b">
        <v>0</v>
      </c>
      <c r="CA425" t="b">
        <v>0</v>
      </c>
      <c r="CB425" t="b">
        <v>0</v>
      </c>
      <c r="CC425" t="b">
        <v>0</v>
      </c>
      <c r="CD425" t="b">
        <v>0</v>
      </c>
      <c r="CE425" t="b">
        <v>0</v>
      </c>
      <c r="CF425" t="b">
        <v>1</v>
      </c>
      <c r="CG425" t="b">
        <v>0</v>
      </c>
      <c r="CH425" t="b">
        <v>0</v>
      </c>
      <c r="CI425" t="b">
        <v>0</v>
      </c>
      <c r="CJ425" t="b">
        <v>0</v>
      </c>
      <c r="CK425" t="b">
        <v>0</v>
      </c>
      <c r="CL425" t="b">
        <v>1</v>
      </c>
      <c r="CM425" t="b">
        <v>0</v>
      </c>
      <c r="CN425" t="b">
        <v>0</v>
      </c>
      <c r="CO425" t="b">
        <v>0</v>
      </c>
      <c r="CP425" t="b">
        <v>0</v>
      </c>
      <c r="CQ425" t="b">
        <v>0</v>
      </c>
      <c r="CR425" t="b">
        <v>0</v>
      </c>
    </row>
    <row r="426" spans="1:96" x14ac:dyDescent="0.25">
      <c r="A426">
        <v>653</v>
      </c>
      <c r="B426" t="s">
        <v>53</v>
      </c>
      <c r="C426" t="s">
        <v>55</v>
      </c>
      <c r="D426" t="s">
        <v>56</v>
      </c>
      <c r="E426" t="s">
        <v>57</v>
      </c>
      <c r="F426" t="s">
        <v>54</v>
      </c>
      <c r="G426">
        <v>11801</v>
      </c>
      <c r="H426">
        <v>1</v>
      </c>
      <c r="I426" t="s">
        <v>4027</v>
      </c>
      <c r="J426" t="s">
        <v>58</v>
      </c>
      <c r="K426">
        <v>8</v>
      </c>
      <c r="L426">
        <v>1671</v>
      </c>
      <c r="M426" t="s">
        <v>59</v>
      </c>
      <c r="N426" t="s">
        <v>2296</v>
      </c>
      <c r="O426">
        <v>2</v>
      </c>
      <c r="P426">
        <v>3</v>
      </c>
      <c r="Q426">
        <v>0.91666666666666652</v>
      </c>
      <c r="U426" t="s">
        <v>4030</v>
      </c>
      <c r="V426">
        <v>1153302</v>
      </c>
      <c r="W426">
        <v>761918</v>
      </c>
      <c r="X426">
        <v>81</v>
      </c>
      <c r="Y426">
        <v>15</v>
      </c>
      <c r="Z426">
        <v>38785</v>
      </c>
      <c r="AA426">
        <v>0.81481481481481477</v>
      </c>
      <c r="AB426">
        <v>6</v>
      </c>
      <c r="AC426" t="s">
        <v>3175</v>
      </c>
      <c r="AD426" t="s">
        <v>61</v>
      </c>
      <c r="AE426">
        <v>1</v>
      </c>
      <c r="AF426" t="s">
        <v>4109</v>
      </c>
      <c r="AG426">
        <v>43885</v>
      </c>
      <c r="AI426" t="s">
        <v>3176</v>
      </c>
      <c r="AJ426">
        <v>44000</v>
      </c>
      <c r="AK426" t="s">
        <v>4033</v>
      </c>
      <c r="AL426" t="s">
        <v>4110</v>
      </c>
      <c r="AM426">
        <v>44005</v>
      </c>
      <c r="AN426" t="s">
        <v>10</v>
      </c>
      <c r="AO426" t="s">
        <v>63</v>
      </c>
      <c r="AP426" t="s">
        <v>64</v>
      </c>
      <c r="AQ426" t="s">
        <v>65</v>
      </c>
      <c r="AR426">
        <v>2</v>
      </c>
      <c r="AS426" t="s">
        <v>66</v>
      </c>
      <c r="AT426" t="s">
        <v>67</v>
      </c>
      <c r="AU426" t="s">
        <v>68</v>
      </c>
      <c r="AV426">
        <v>5</v>
      </c>
      <c r="AW426" t="s">
        <v>2293</v>
      </c>
      <c r="AX426" t="s">
        <v>2284</v>
      </c>
      <c r="AZ426" t="s">
        <v>2294</v>
      </c>
      <c r="BC426" t="s">
        <v>11</v>
      </c>
      <c r="BE426" t="s">
        <v>60</v>
      </c>
      <c r="BH426" t="s">
        <v>60</v>
      </c>
      <c r="BK426" t="s">
        <v>10</v>
      </c>
      <c r="BN426" t="s">
        <v>60</v>
      </c>
      <c r="BQ426" t="s">
        <v>61</v>
      </c>
      <c r="BR426">
        <v>46418</v>
      </c>
      <c r="BS426">
        <v>6.515068493150685</v>
      </c>
      <c r="BT426">
        <v>46418</v>
      </c>
      <c r="BU426" t="s">
        <v>11</v>
      </c>
      <c r="BV426">
        <v>369987.43</v>
      </c>
      <c r="BW426">
        <v>-66807.679999999993</v>
      </c>
      <c r="BX426">
        <v>-0.18056743170977455</v>
      </c>
      <c r="BY426" t="s">
        <v>2332</v>
      </c>
      <c r="BZ426" t="b">
        <v>1</v>
      </c>
      <c r="CA426" t="b">
        <v>0</v>
      </c>
      <c r="CB426" t="b">
        <v>0</v>
      </c>
      <c r="CC426" t="b">
        <v>0</v>
      </c>
      <c r="CD426" t="b">
        <v>0</v>
      </c>
      <c r="CE426" t="b">
        <v>0</v>
      </c>
      <c r="CF426" t="b">
        <v>0</v>
      </c>
      <c r="CG426" t="b">
        <v>0</v>
      </c>
      <c r="CH426" t="b">
        <v>0</v>
      </c>
      <c r="CI426" t="b">
        <v>0</v>
      </c>
      <c r="CJ426" t="b">
        <v>0</v>
      </c>
      <c r="CK426" t="b">
        <v>0</v>
      </c>
      <c r="CL426" t="b">
        <v>0</v>
      </c>
      <c r="CM426" t="b">
        <v>0</v>
      </c>
      <c r="CN426" t="b">
        <v>0</v>
      </c>
      <c r="CO426" t="b">
        <v>0</v>
      </c>
      <c r="CP426" t="b">
        <v>0</v>
      </c>
      <c r="CQ426" t="b">
        <v>0</v>
      </c>
      <c r="CR426" t="b">
        <v>0</v>
      </c>
    </row>
    <row r="427" spans="1:96" x14ac:dyDescent="0.25">
      <c r="A427">
        <v>654</v>
      </c>
      <c r="B427" t="s">
        <v>301</v>
      </c>
      <c r="C427" t="s">
        <v>303</v>
      </c>
      <c r="D427" t="s">
        <v>56</v>
      </c>
      <c r="E427" t="s">
        <v>57</v>
      </c>
      <c r="F427" t="s">
        <v>302</v>
      </c>
      <c r="G427">
        <v>14750</v>
      </c>
      <c r="H427" t="s">
        <v>2197</v>
      </c>
      <c r="I427" t="s">
        <v>61</v>
      </c>
      <c r="J427" t="s">
        <v>2197</v>
      </c>
      <c r="K427" t="s">
        <v>2197</v>
      </c>
      <c r="L427">
        <v>1514</v>
      </c>
      <c r="M427" t="s">
        <v>219</v>
      </c>
      <c r="N427" t="s">
        <v>2296</v>
      </c>
      <c r="O427">
        <v>3</v>
      </c>
      <c r="P427">
        <v>2</v>
      </c>
      <c r="Q427">
        <v>0.83333333333333348</v>
      </c>
      <c r="V427">
        <v>432931</v>
      </c>
      <c r="W427">
        <v>432101</v>
      </c>
      <c r="X427">
        <v>49</v>
      </c>
      <c r="Y427">
        <v>20</v>
      </c>
      <c r="Z427">
        <v>186961</v>
      </c>
      <c r="AA427">
        <v>0.59183673469387754</v>
      </c>
      <c r="AB427">
        <v>4</v>
      </c>
      <c r="AC427" t="s">
        <v>2495</v>
      </c>
      <c r="AD427" t="s">
        <v>2496</v>
      </c>
      <c r="AE427">
        <v>2</v>
      </c>
      <c r="AF427" t="s">
        <v>2443</v>
      </c>
      <c r="AG427" t="s">
        <v>2213</v>
      </c>
      <c r="AI427" t="s">
        <v>2497</v>
      </c>
      <c r="AL427" t="s">
        <v>2498</v>
      </c>
      <c r="AM427">
        <v>43971</v>
      </c>
      <c r="AN427" t="s">
        <v>10</v>
      </c>
      <c r="AO427" t="s">
        <v>304</v>
      </c>
      <c r="AP427" t="s">
        <v>305</v>
      </c>
      <c r="AQ427" t="s">
        <v>101</v>
      </c>
      <c r="AR427" t="s">
        <v>61</v>
      </c>
      <c r="AS427" t="s">
        <v>4015</v>
      </c>
      <c r="AT427" t="s">
        <v>78</v>
      </c>
      <c r="AU427" t="s">
        <v>306</v>
      </c>
      <c r="AV427">
        <v>2</v>
      </c>
      <c r="AW427" t="s">
        <v>2499</v>
      </c>
      <c r="AX427" t="s">
        <v>2500</v>
      </c>
      <c r="AY427" t="s">
        <v>4</v>
      </c>
      <c r="AZ427" t="s">
        <v>3188</v>
      </c>
      <c r="BA427">
        <v>43739</v>
      </c>
      <c r="BC427" t="s">
        <v>11</v>
      </c>
      <c r="BE427">
        <v>43739</v>
      </c>
      <c r="BH427" t="s">
        <v>60</v>
      </c>
      <c r="BK427" t="s">
        <v>10</v>
      </c>
      <c r="BL427">
        <v>180</v>
      </c>
      <c r="BM427">
        <v>60</v>
      </c>
      <c r="BN427">
        <v>43979</v>
      </c>
      <c r="BP427">
        <v>180</v>
      </c>
      <c r="BQ427">
        <v>44040</v>
      </c>
      <c r="BR427">
        <v>45688</v>
      </c>
      <c r="BS427">
        <v>0</v>
      </c>
      <c r="BT427">
        <v>44040</v>
      </c>
      <c r="BU427" t="s">
        <v>10</v>
      </c>
      <c r="BV427">
        <v>249865.07</v>
      </c>
      <c r="BW427">
        <v>-44532.160000000003</v>
      </c>
      <c r="BX427">
        <v>-0.17822483150606047</v>
      </c>
      <c r="BY427" t="s">
        <v>405</v>
      </c>
      <c r="BZ427" t="b">
        <v>0</v>
      </c>
      <c r="CA427" t="b">
        <v>1</v>
      </c>
      <c r="CB427" t="b">
        <v>0</v>
      </c>
      <c r="CC427" t="b">
        <v>0</v>
      </c>
      <c r="CD427" t="b">
        <v>0</v>
      </c>
      <c r="CE427" t="b">
        <v>0</v>
      </c>
      <c r="CF427" t="b">
        <v>0</v>
      </c>
      <c r="CG427" t="b">
        <v>0</v>
      </c>
      <c r="CH427" t="b">
        <v>0</v>
      </c>
      <c r="CI427" t="b">
        <v>0</v>
      </c>
      <c r="CJ427" t="b">
        <v>0</v>
      </c>
      <c r="CK427" t="b">
        <v>0</v>
      </c>
      <c r="CL427" t="b">
        <v>0</v>
      </c>
      <c r="CM427" t="b">
        <v>0</v>
      </c>
      <c r="CN427" t="b">
        <v>0</v>
      </c>
      <c r="CO427" t="b">
        <v>0</v>
      </c>
      <c r="CP427" t="b">
        <v>0</v>
      </c>
      <c r="CQ427" t="b">
        <v>0</v>
      </c>
      <c r="CR427" t="b">
        <v>0</v>
      </c>
    </row>
    <row r="428" spans="1:96" x14ac:dyDescent="0.25">
      <c r="A428">
        <v>655</v>
      </c>
      <c r="B428" t="s">
        <v>1901</v>
      </c>
      <c r="C428" t="s">
        <v>1903</v>
      </c>
      <c r="D428" t="s">
        <v>144</v>
      </c>
      <c r="E428" t="s">
        <v>113</v>
      </c>
      <c r="F428" t="s">
        <v>1902</v>
      </c>
      <c r="G428">
        <v>15301</v>
      </c>
      <c r="H428">
        <v>2</v>
      </c>
      <c r="I428" t="s">
        <v>122</v>
      </c>
      <c r="J428" t="s">
        <v>226</v>
      </c>
      <c r="K428">
        <v>11</v>
      </c>
      <c r="L428">
        <v>2029</v>
      </c>
      <c r="M428" t="s">
        <v>188</v>
      </c>
      <c r="N428" t="s">
        <v>1988</v>
      </c>
      <c r="O428">
        <v>3</v>
      </c>
      <c r="P428">
        <v>3</v>
      </c>
      <c r="Q428">
        <v>1</v>
      </c>
      <c r="V428" t="s">
        <v>61</v>
      </c>
      <c r="W428" t="s">
        <v>61</v>
      </c>
      <c r="X428" t="s">
        <v>3739</v>
      </c>
      <c r="Y428">
        <v>5</v>
      </c>
      <c r="Z428" t="s">
        <v>61</v>
      </c>
      <c r="AA428" t="e">
        <v>#VALUE!</v>
      </c>
      <c r="AB428">
        <v>0</v>
      </c>
      <c r="AC428" t="s">
        <v>2959</v>
      </c>
      <c r="AD428" t="s">
        <v>61</v>
      </c>
      <c r="AE428">
        <v>0</v>
      </c>
      <c r="AG428">
        <v>43873</v>
      </c>
      <c r="AI428" t="s">
        <v>3740</v>
      </c>
      <c r="AJ428">
        <v>44018</v>
      </c>
      <c r="AK428" t="s">
        <v>4028</v>
      </c>
      <c r="AL428" t="s">
        <v>2303</v>
      </c>
      <c r="AN428" t="s">
        <v>10</v>
      </c>
      <c r="AO428" t="s">
        <v>1904</v>
      </c>
      <c r="AP428" t="s">
        <v>242</v>
      </c>
      <c r="AQ428">
        <v>0</v>
      </c>
      <c r="AV428">
        <v>0</v>
      </c>
      <c r="BE428" t="s">
        <v>60</v>
      </c>
      <c r="BH428" t="s">
        <v>60</v>
      </c>
      <c r="BN428" t="s">
        <v>60</v>
      </c>
      <c r="BQ428" t="s">
        <v>61</v>
      </c>
      <c r="BR428">
        <v>45382</v>
      </c>
      <c r="BS428">
        <v>3.6767123287671235</v>
      </c>
      <c r="BT428">
        <v>45382</v>
      </c>
      <c r="BU428" t="s">
        <v>11</v>
      </c>
      <c r="BV428">
        <v>650363.85</v>
      </c>
      <c r="BW428">
        <v>56472.639999999999</v>
      </c>
      <c r="BX428">
        <v>8.6832378521653694E-2</v>
      </c>
      <c r="BY428" t="s">
        <v>2332</v>
      </c>
      <c r="BZ428" t="b">
        <v>0</v>
      </c>
      <c r="CA428" t="b">
        <v>0</v>
      </c>
      <c r="CB428" t="b">
        <v>0</v>
      </c>
      <c r="CC428" t="b">
        <v>0</v>
      </c>
      <c r="CD428" t="b">
        <v>0</v>
      </c>
      <c r="CE428" t="b">
        <v>0</v>
      </c>
      <c r="CF428" t="b">
        <v>0</v>
      </c>
      <c r="CG428" t="b">
        <v>0</v>
      </c>
      <c r="CH428" t="b">
        <v>0</v>
      </c>
      <c r="CI428" t="b">
        <v>0</v>
      </c>
      <c r="CJ428" t="b">
        <v>0</v>
      </c>
      <c r="CK428" t="b">
        <v>0</v>
      </c>
      <c r="CL428" t="b">
        <v>0</v>
      </c>
      <c r="CM428" t="b">
        <v>0</v>
      </c>
      <c r="CN428" t="b">
        <v>0</v>
      </c>
      <c r="CO428" t="b">
        <v>0</v>
      </c>
      <c r="CP428" t="b">
        <v>0</v>
      </c>
      <c r="CQ428" t="b">
        <v>0</v>
      </c>
      <c r="CR428" t="b">
        <v>0</v>
      </c>
    </row>
    <row r="429" spans="1:96" x14ac:dyDescent="0.25">
      <c r="A429">
        <v>659</v>
      </c>
      <c r="B429" t="s">
        <v>454</v>
      </c>
      <c r="C429" t="s">
        <v>456</v>
      </c>
      <c r="D429" t="s">
        <v>214</v>
      </c>
      <c r="E429" t="s">
        <v>72</v>
      </c>
      <c r="F429" t="s">
        <v>455</v>
      </c>
      <c r="G429">
        <v>45011</v>
      </c>
      <c r="H429" t="s">
        <v>2197</v>
      </c>
      <c r="I429" t="s">
        <v>61</v>
      </c>
      <c r="J429" t="s">
        <v>2197</v>
      </c>
      <c r="K429" t="s">
        <v>2197</v>
      </c>
      <c r="L429">
        <v>1282</v>
      </c>
      <c r="M429" t="s">
        <v>457</v>
      </c>
      <c r="N429" t="s">
        <v>61</v>
      </c>
      <c r="O429">
        <v>1</v>
      </c>
      <c r="P429">
        <v>2</v>
      </c>
      <c r="Q429">
        <v>0.5</v>
      </c>
      <c r="V429">
        <v>627066</v>
      </c>
      <c r="W429" t="s">
        <v>61</v>
      </c>
      <c r="X429">
        <v>55</v>
      </c>
      <c r="Y429">
        <v>10</v>
      </c>
      <c r="Z429" t="s">
        <v>61</v>
      </c>
      <c r="AA429">
        <v>0.81818181818181823</v>
      </c>
      <c r="AB429">
        <v>6</v>
      </c>
      <c r="AC429" t="s">
        <v>3447</v>
      </c>
      <c r="AD429" t="s">
        <v>61</v>
      </c>
      <c r="AE429">
        <v>0</v>
      </c>
      <c r="AG429" t="s">
        <v>2213</v>
      </c>
      <c r="AI429" t="s">
        <v>3448</v>
      </c>
      <c r="AL429" t="s">
        <v>2303</v>
      </c>
      <c r="AN429" t="s">
        <v>10</v>
      </c>
      <c r="AO429" t="s">
        <v>458</v>
      </c>
      <c r="AP429" t="s">
        <v>203</v>
      </c>
      <c r="AQ429" t="s">
        <v>61</v>
      </c>
      <c r="AV429">
        <v>6</v>
      </c>
      <c r="BE429" t="s">
        <v>60</v>
      </c>
      <c r="BH429" t="s">
        <v>60</v>
      </c>
      <c r="BN429" t="s">
        <v>60</v>
      </c>
      <c r="BQ429" t="s">
        <v>61</v>
      </c>
      <c r="BR429">
        <v>45688</v>
      </c>
      <c r="BS429">
        <v>4.515068493150685</v>
      </c>
      <c r="BT429">
        <v>45688</v>
      </c>
      <c r="BU429" t="s">
        <v>11</v>
      </c>
      <c r="BV429" t="s">
        <v>60</v>
      </c>
      <c r="BW429" t="s">
        <v>60</v>
      </c>
      <c r="BX429" t="e">
        <v>#VALUE!</v>
      </c>
      <c r="BY429" t="s">
        <v>2197</v>
      </c>
      <c r="BZ429" t="b">
        <v>0</v>
      </c>
      <c r="CA429" t="b">
        <v>1</v>
      </c>
      <c r="CB429" t="b">
        <v>0</v>
      </c>
      <c r="CC429" t="b">
        <v>0</v>
      </c>
      <c r="CD429" t="b">
        <v>0</v>
      </c>
      <c r="CE429" t="b">
        <v>0</v>
      </c>
      <c r="CF429" t="b">
        <v>1</v>
      </c>
      <c r="CG429" t="b">
        <v>0</v>
      </c>
      <c r="CH429" t="b">
        <v>0</v>
      </c>
      <c r="CI429" t="b">
        <v>0</v>
      </c>
      <c r="CJ429" t="b">
        <v>0</v>
      </c>
      <c r="CK429" t="b">
        <v>0</v>
      </c>
      <c r="CL429" t="b">
        <v>0</v>
      </c>
      <c r="CM429" t="b">
        <v>0</v>
      </c>
      <c r="CN429" t="b">
        <v>0</v>
      </c>
      <c r="CO429" t="b">
        <v>0</v>
      </c>
      <c r="CP429" t="b">
        <v>0</v>
      </c>
      <c r="CQ429" t="b">
        <v>0</v>
      </c>
      <c r="CR429" t="b">
        <v>0</v>
      </c>
    </row>
    <row r="430" spans="1:96" x14ac:dyDescent="0.25">
      <c r="A430">
        <v>661</v>
      </c>
      <c r="B430" t="s">
        <v>703</v>
      </c>
      <c r="C430" t="s">
        <v>705</v>
      </c>
      <c r="D430" t="s">
        <v>214</v>
      </c>
      <c r="E430" t="s">
        <v>57</v>
      </c>
      <c r="F430" t="s">
        <v>704</v>
      </c>
      <c r="G430">
        <v>43130</v>
      </c>
      <c r="H430" t="s">
        <v>2197</v>
      </c>
      <c r="I430" t="s">
        <v>61</v>
      </c>
      <c r="J430" t="s">
        <v>2197</v>
      </c>
      <c r="K430" t="s">
        <v>2197</v>
      </c>
      <c r="L430">
        <v>1342</v>
      </c>
      <c r="M430" t="s">
        <v>706</v>
      </c>
      <c r="N430" t="s">
        <v>61</v>
      </c>
      <c r="O430">
        <v>2</v>
      </c>
      <c r="P430">
        <v>2</v>
      </c>
      <c r="Q430">
        <v>0.75</v>
      </c>
      <c r="V430">
        <v>578274</v>
      </c>
      <c r="W430" t="s">
        <v>61</v>
      </c>
      <c r="X430">
        <v>60</v>
      </c>
      <c r="Y430">
        <v>18</v>
      </c>
      <c r="Z430" t="s">
        <v>61</v>
      </c>
      <c r="AA430">
        <v>0.7</v>
      </c>
      <c r="AB430">
        <v>5</v>
      </c>
      <c r="AC430" t="s">
        <v>2510</v>
      </c>
      <c r="AD430" t="s">
        <v>2511</v>
      </c>
      <c r="AE430">
        <v>2</v>
      </c>
      <c r="AG430" t="s">
        <v>2213</v>
      </c>
      <c r="AI430" t="s">
        <v>2512</v>
      </c>
      <c r="AL430" t="s">
        <v>2513</v>
      </c>
      <c r="AN430" t="s">
        <v>10</v>
      </c>
      <c r="AO430" t="s">
        <v>707</v>
      </c>
      <c r="AP430" t="s">
        <v>708</v>
      </c>
      <c r="AQ430" t="s">
        <v>709</v>
      </c>
      <c r="AR430" t="s">
        <v>61</v>
      </c>
      <c r="AV430">
        <v>3</v>
      </c>
      <c r="AW430" t="s">
        <v>2514</v>
      </c>
      <c r="AX430" t="s">
        <v>2343</v>
      </c>
      <c r="BE430" t="s">
        <v>60</v>
      </c>
      <c r="BH430" t="s">
        <v>60</v>
      </c>
      <c r="BN430" t="s">
        <v>60</v>
      </c>
      <c r="BQ430" t="s">
        <v>61</v>
      </c>
      <c r="BR430">
        <v>43861</v>
      </c>
      <c r="BS430">
        <v>-0.49041095890410957</v>
      </c>
      <c r="BT430">
        <v>43861</v>
      </c>
      <c r="BU430" t="s">
        <v>11</v>
      </c>
      <c r="BV430" t="s">
        <v>60</v>
      </c>
      <c r="BW430" t="s">
        <v>60</v>
      </c>
      <c r="BX430" t="e">
        <v>#VALUE!</v>
      </c>
      <c r="BY430" t="s">
        <v>2197</v>
      </c>
      <c r="BZ430" t="b">
        <v>0</v>
      </c>
      <c r="CA430" t="b">
        <v>1</v>
      </c>
      <c r="CB430" t="b">
        <v>0</v>
      </c>
      <c r="CC430" t="b">
        <v>1</v>
      </c>
      <c r="CD430" t="b">
        <v>0</v>
      </c>
      <c r="CE430" t="b">
        <v>0</v>
      </c>
      <c r="CF430" t="b">
        <v>1</v>
      </c>
      <c r="CG430" t="b">
        <v>0</v>
      </c>
      <c r="CH430" t="b">
        <v>0</v>
      </c>
      <c r="CI430" t="b">
        <v>0</v>
      </c>
      <c r="CJ430" t="b">
        <v>0</v>
      </c>
      <c r="CK430" t="b">
        <v>0</v>
      </c>
      <c r="CL430" t="b">
        <v>0</v>
      </c>
      <c r="CM430" t="b">
        <v>0</v>
      </c>
      <c r="CN430" t="b">
        <v>0</v>
      </c>
      <c r="CO430" t="b">
        <v>0</v>
      </c>
      <c r="CP430" t="b">
        <v>0</v>
      </c>
      <c r="CQ430" t="b">
        <v>0</v>
      </c>
      <c r="CR430" t="b">
        <v>0</v>
      </c>
    </row>
    <row r="431" spans="1:96" x14ac:dyDescent="0.25">
      <c r="A431">
        <v>662</v>
      </c>
      <c r="B431" t="s">
        <v>735</v>
      </c>
      <c r="C431" t="s">
        <v>726</v>
      </c>
      <c r="D431" t="s">
        <v>131</v>
      </c>
      <c r="E431" t="s">
        <v>72</v>
      </c>
      <c r="F431" t="s">
        <v>736</v>
      </c>
      <c r="G431">
        <v>32839</v>
      </c>
      <c r="H431" t="s">
        <v>2197</v>
      </c>
      <c r="I431" t="s">
        <v>61</v>
      </c>
      <c r="J431" t="s">
        <v>2197</v>
      </c>
      <c r="K431" t="s">
        <v>2197</v>
      </c>
      <c r="L431">
        <v>1490</v>
      </c>
      <c r="M431" t="s">
        <v>616</v>
      </c>
      <c r="N431" t="s">
        <v>61</v>
      </c>
      <c r="O431">
        <v>2</v>
      </c>
      <c r="P431">
        <v>3</v>
      </c>
      <c r="Q431">
        <v>0.91666666666666652</v>
      </c>
      <c r="V431">
        <v>100385</v>
      </c>
      <c r="W431" t="s">
        <v>61</v>
      </c>
      <c r="X431">
        <v>12</v>
      </c>
      <c r="Y431">
        <v>0</v>
      </c>
      <c r="Z431" t="s">
        <v>61</v>
      </c>
      <c r="AA431">
        <v>1</v>
      </c>
      <c r="AB431">
        <v>1</v>
      </c>
      <c r="AC431" t="s">
        <v>3416</v>
      </c>
      <c r="AD431" t="s">
        <v>61</v>
      </c>
      <c r="AE431">
        <v>0</v>
      </c>
      <c r="AG431" t="s">
        <v>2213</v>
      </c>
      <c r="AI431" t="s">
        <v>2341</v>
      </c>
      <c r="AL431" t="s">
        <v>3417</v>
      </c>
      <c r="AN431" t="s">
        <v>10</v>
      </c>
      <c r="AO431" t="s">
        <v>737</v>
      </c>
      <c r="AP431" t="s">
        <v>738</v>
      </c>
      <c r="AQ431" t="s">
        <v>739</v>
      </c>
      <c r="AR431" t="s">
        <v>61</v>
      </c>
      <c r="AV431">
        <v>1</v>
      </c>
      <c r="AW431" t="s">
        <v>2514</v>
      </c>
      <c r="AX431" t="s">
        <v>2343</v>
      </c>
      <c r="BE431" t="s">
        <v>60</v>
      </c>
      <c r="BH431" t="s">
        <v>60</v>
      </c>
      <c r="BN431" t="s">
        <v>60</v>
      </c>
      <c r="BQ431" t="s">
        <v>61</v>
      </c>
      <c r="BR431">
        <v>43861</v>
      </c>
      <c r="BS431">
        <v>-0.49041095890410957</v>
      </c>
      <c r="BT431">
        <v>43861</v>
      </c>
      <c r="BU431" t="s">
        <v>11</v>
      </c>
      <c r="BV431" t="s">
        <v>60</v>
      </c>
      <c r="BW431" t="s">
        <v>60</v>
      </c>
      <c r="BX431" t="e">
        <v>#VALUE!</v>
      </c>
      <c r="BY431" t="s">
        <v>2197</v>
      </c>
      <c r="BZ431" t="b">
        <v>0</v>
      </c>
      <c r="CA431" t="b">
        <v>0</v>
      </c>
      <c r="CB431" t="b">
        <v>0</v>
      </c>
      <c r="CC431" t="b">
        <v>0</v>
      </c>
      <c r="CD431" t="b">
        <v>1</v>
      </c>
      <c r="CE431" t="b">
        <v>0</v>
      </c>
      <c r="CF431" t="b">
        <v>0</v>
      </c>
      <c r="CG431" t="b">
        <v>0</v>
      </c>
      <c r="CH431" t="b">
        <v>0</v>
      </c>
      <c r="CI431" t="b">
        <v>0</v>
      </c>
      <c r="CJ431" t="b">
        <v>0</v>
      </c>
      <c r="CK431" t="b">
        <v>0</v>
      </c>
      <c r="CL431" t="b">
        <v>0</v>
      </c>
      <c r="CM431" t="b">
        <v>0</v>
      </c>
      <c r="CN431" t="b">
        <v>0</v>
      </c>
      <c r="CO431" t="b">
        <v>0</v>
      </c>
      <c r="CP431" t="b">
        <v>0</v>
      </c>
      <c r="CQ431" t="b">
        <v>0</v>
      </c>
      <c r="CR431" t="b">
        <v>0</v>
      </c>
    </row>
    <row r="432" spans="1:96" x14ac:dyDescent="0.25">
      <c r="A432">
        <v>663</v>
      </c>
      <c r="B432" t="s">
        <v>629</v>
      </c>
      <c r="C432" t="s">
        <v>631</v>
      </c>
      <c r="D432" t="s">
        <v>271</v>
      </c>
      <c r="E432" t="s">
        <v>72</v>
      </c>
      <c r="F432" t="s">
        <v>630</v>
      </c>
      <c r="G432">
        <v>61115</v>
      </c>
      <c r="H432" t="s">
        <v>2197</v>
      </c>
      <c r="I432" t="s">
        <v>61</v>
      </c>
      <c r="J432" t="s">
        <v>2197</v>
      </c>
      <c r="K432" t="s">
        <v>2197</v>
      </c>
      <c r="L432">
        <v>1840</v>
      </c>
      <c r="M432" t="s">
        <v>632</v>
      </c>
      <c r="N432" t="s">
        <v>61</v>
      </c>
      <c r="O432">
        <v>2</v>
      </c>
      <c r="P432">
        <v>3</v>
      </c>
      <c r="Q432">
        <v>0.91666666666666652</v>
      </c>
      <c r="V432">
        <v>150000</v>
      </c>
      <c r="W432" t="s">
        <v>61</v>
      </c>
      <c r="X432">
        <v>11</v>
      </c>
      <c r="Y432">
        <v>2</v>
      </c>
      <c r="Z432" t="s">
        <v>61</v>
      </c>
      <c r="AA432">
        <v>0.81818181818181823</v>
      </c>
      <c r="AB432">
        <v>0</v>
      </c>
      <c r="AC432">
        <v>0</v>
      </c>
      <c r="AD432" t="s">
        <v>61</v>
      </c>
      <c r="AE432">
        <v>0</v>
      </c>
      <c r="AG432" t="s">
        <v>2213</v>
      </c>
      <c r="AI432" t="s">
        <v>3418</v>
      </c>
      <c r="AL432" t="s">
        <v>2303</v>
      </c>
      <c r="AN432" t="s">
        <v>10</v>
      </c>
      <c r="AO432" t="s">
        <v>633</v>
      </c>
      <c r="AP432" t="s">
        <v>514</v>
      </c>
      <c r="AQ432" t="s">
        <v>634</v>
      </c>
      <c r="AR432" t="s">
        <v>61</v>
      </c>
      <c r="AV432">
        <v>0</v>
      </c>
      <c r="AW432" t="s">
        <v>2514</v>
      </c>
      <c r="AX432" t="s">
        <v>2343</v>
      </c>
      <c r="BE432" t="s">
        <v>60</v>
      </c>
      <c r="BH432" t="s">
        <v>60</v>
      </c>
      <c r="BN432" t="s">
        <v>60</v>
      </c>
      <c r="BQ432" t="s">
        <v>61</v>
      </c>
      <c r="BR432">
        <v>43861</v>
      </c>
      <c r="BS432">
        <v>-0.49041095890410957</v>
      </c>
      <c r="BT432">
        <v>43861</v>
      </c>
      <c r="BU432" t="s">
        <v>11</v>
      </c>
      <c r="BV432" t="s">
        <v>60</v>
      </c>
      <c r="BW432" t="s">
        <v>60</v>
      </c>
      <c r="BX432" t="e">
        <v>#VALUE!</v>
      </c>
      <c r="BY432" t="s">
        <v>2197</v>
      </c>
      <c r="BZ432" t="b">
        <v>0</v>
      </c>
      <c r="CA432" t="b">
        <v>0</v>
      </c>
      <c r="CB432" t="b">
        <v>0</v>
      </c>
      <c r="CC432" t="b">
        <v>0</v>
      </c>
      <c r="CD432" t="b">
        <v>0</v>
      </c>
      <c r="CE432" t="b">
        <v>0</v>
      </c>
      <c r="CF432" t="b">
        <v>0</v>
      </c>
      <c r="CG432" t="b">
        <v>0</v>
      </c>
      <c r="CH432" t="b">
        <v>0</v>
      </c>
      <c r="CI432" t="b">
        <v>0</v>
      </c>
      <c r="CJ432" t="b">
        <v>0</v>
      </c>
      <c r="CK432" t="b">
        <v>0</v>
      </c>
      <c r="CL432" t="b">
        <v>0</v>
      </c>
      <c r="CM432" t="b">
        <v>0</v>
      </c>
      <c r="CN432" t="b">
        <v>0</v>
      </c>
      <c r="CO432" t="b">
        <v>0</v>
      </c>
      <c r="CP432" t="b">
        <v>0</v>
      </c>
      <c r="CQ432" t="b">
        <v>0</v>
      </c>
      <c r="CR432" t="b">
        <v>0</v>
      </c>
    </row>
    <row r="433" spans="1:96" x14ac:dyDescent="0.25">
      <c r="A433">
        <v>656</v>
      </c>
      <c r="B433" t="s">
        <v>2008</v>
      </c>
      <c r="C433" t="s">
        <v>2009</v>
      </c>
      <c r="D433" t="s">
        <v>144</v>
      </c>
      <c r="E433" t="s">
        <v>57</v>
      </c>
      <c r="F433" t="s">
        <v>3759</v>
      </c>
      <c r="G433">
        <v>18508</v>
      </c>
      <c r="H433">
        <v>1</v>
      </c>
      <c r="I433" t="s">
        <v>4027</v>
      </c>
      <c r="J433" t="s">
        <v>279</v>
      </c>
      <c r="K433">
        <v>15</v>
      </c>
      <c r="L433">
        <v>1400</v>
      </c>
      <c r="M433" t="s">
        <v>152</v>
      </c>
      <c r="N433" t="s">
        <v>1988</v>
      </c>
      <c r="O433">
        <v>1</v>
      </c>
      <c r="P433">
        <v>3</v>
      </c>
      <c r="Q433">
        <v>0.66666666666666663</v>
      </c>
      <c r="V433">
        <v>768000</v>
      </c>
      <c r="W433">
        <v>600665</v>
      </c>
      <c r="X433">
        <v>50</v>
      </c>
      <c r="Y433">
        <v>3</v>
      </c>
      <c r="Z433">
        <v>7417</v>
      </c>
      <c r="AA433">
        <v>0.94</v>
      </c>
      <c r="AB433">
        <v>3</v>
      </c>
      <c r="AC433" t="s">
        <v>2399</v>
      </c>
      <c r="AD433" t="s">
        <v>3760</v>
      </c>
      <c r="AE433">
        <v>0</v>
      </c>
      <c r="AG433">
        <v>43880</v>
      </c>
      <c r="AI433" t="s">
        <v>2289</v>
      </c>
      <c r="AL433" t="s">
        <v>2303</v>
      </c>
      <c r="AN433" t="s">
        <v>10</v>
      </c>
      <c r="AO433" t="s">
        <v>2010</v>
      </c>
      <c r="AP433" t="s">
        <v>856</v>
      </c>
      <c r="AQ433" t="s">
        <v>2011</v>
      </c>
      <c r="AV433">
        <v>3</v>
      </c>
      <c r="BE433" t="s">
        <v>60</v>
      </c>
      <c r="BH433" t="s">
        <v>60</v>
      </c>
      <c r="BN433" t="s">
        <v>60</v>
      </c>
      <c r="BQ433" t="s">
        <v>61</v>
      </c>
      <c r="BR433">
        <v>45688</v>
      </c>
      <c r="BS433">
        <v>4.515068493150685</v>
      </c>
      <c r="BT433">
        <v>45688</v>
      </c>
      <c r="BU433" t="s">
        <v>11</v>
      </c>
      <c r="BV433">
        <v>591965.38</v>
      </c>
      <c r="BW433">
        <v>82804.56</v>
      </c>
      <c r="BX433">
        <v>0.13988074775589071</v>
      </c>
      <c r="BY433" t="s">
        <v>2332</v>
      </c>
      <c r="BZ433" t="b">
        <v>1</v>
      </c>
      <c r="CA433" t="b">
        <v>1</v>
      </c>
      <c r="CB433" t="b">
        <v>0</v>
      </c>
      <c r="CC433" t="b">
        <v>0</v>
      </c>
      <c r="CD433" t="b">
        <v>0</v>
      </c>
      <c r="CE433" t="b">
        <v>0</v>
      </c>
      <c r="CF433" t="b">
        <v>1</v>
      </c>
      <c r="CG433" t="b">
        <v>0</v>
      </c>
      <c r="CH433" t="b">
        <v>0</v>
      </c>
      <c r="CI433" t="b">
        <v>0</v>
      </c>
      <c r="CJ433" t="b">
        <v>0</v>
      </c>
      <c r="CK433" t="b">
        <v>0</v>
      </c>
      <c r="CL433" t="b">
        <v>0</v>
      </c>
      <c r="CM433" t="b">
        <v>0</v>
      </c>
      <c r="CN433" t="b">
        <v>0</v>
      </c>
      <c r="CO433" t="b">
        <v>0</v>
      </c>
      <c r="CP433" t="b">
        <v>1</v>
      </c>
      <c r="CQ433" t="b">
        <v>0</v>
      </c>
      <c r="CR433" t="b">
        <v>0</v>
      </c>
    </row>
    <row r="434" spans="1:96" x14ac:dyDescent="0.25">
      <c r="A434">
        <v>534</v>
      </c>
      <c r="B434" t="s">
        <v>538</v>
      </c>
      <c r="C434" t="s">
        <v>317</v>
      </c>
      <c r="D434" t="s">
        <v>249</v>
      </c>
      <c r="E434" t="s">
        <v>57</v>
      </c>
      <c r="F434" t="s">
        <v>539</v>
      </c>
      <c r="G434">
        <v>29577</v>
      </c>
      <c r="H434">
        <v>2</v>
      </c>
      <c r="I434" t="s">
        <v>122</v>
      </c>
      <c r="J434" t="s">
        <v>250</v>
      </c>
      <c r="K434">
        <v>6</v>
      </c>
      <c r="L434">
        <v>1795</v>
      </c>
      <c r="M434" t="s">
        <v>231</v>
      </c>
      <c r="N434" t="s">
        <v>1988</v>
      </c>
      <c r="O434">
        <v>2</v>
      </c>
      <c r="P434">
        <v>2</v>
      </c>
      <c r="Q434">
        <v>0.75</v>
      </c>
      <c r="V434">
        <v>1039740</v>
      </c>
      <c r="W434">
        <v>865000</v>
      </c>
      <c r="X434">
        <v>77</v>
      </c>
      <c r="Y434">
        <v>6</v>
      </c>
      <c r="Z434">
        <v>38712</v>
      </c>
      <c r="AA434">
        <v>0.92207792207792205</v>
      </c>
      <c r="AB434">
        <v>6</v>
      </c>
      <c r="AC434" t="s">
        <v>3350</v>
      </c>
      <c r="AD434" t="s">
        <v>3351</v>
      </c>
      <c r="AE434">
        <v>2</v>
      </c>
      <c r="AF434" t="s">
        <v>4111</v>
      </c>
      <c r="AG434">
        <v>43896</v>
      </c>
      <c r="AI434" t="s">
        <v>3352</v>
      </c>
      <c r="AJ434">
        <v>44029</v>
      </c>
      <c r="AK434" t="s">
        <v>4028</v>
      </c>
      <c r="AL434" t="s">
        <v>4112</v>
      </c>
      <c r="AM434">
        <v>44033</v>
      </c>
      <c r="AN434" t="s">
        <v>10</v>
      </c>
      <c r="AO434" t="s">
        <v>518</v>
      </c>
      <c r="AP434" t="s">
        <v>1242</v>
      </c>
      <c r="AQ434">
        <v>0</v>
      </c>
      <c r="AR434">
        <v>3</v>
      </c>
      <c r="AS434" t="s">
        <v>4113</v>
      </c>
      <c r="AT434" t="s">
        <v>2431</v>
      </c>
      <c r="AU434" t="s">
        <v>2432</v>
      </c>
      <c r="AV434">
        <v>4</v>
      </c>
      <c r="AZ434" t="s">
        <v>2362</v>
      </c>
      <c r="BC434" t="s">
        <v>10</v>
      </c>
      <c r="BD434">
        <v>0</v>
      </c>
      <c r="BE434" t="s">
        <v>60</v>
      </c>
      <c r="BH434" t="s">
        <v>60</v>
      </c>
      <c r="BK434" t="s">
        <v>10</v>
      </c>
      <c r="BM434">
        <v>60</v>
      </c>
      <c r="BN434" t="s">
        <v>60</v>
      </c>
      <c r="BP434">
        <v>60</v>
      </c>
      <c r="BQ434" t="s">
        <v>61</v>
      </c>
      <c r="BR434">
        <v>44592</v>
      </c>
      <c r="BS434">
        <v>1.5123287671232877</v>
      </c>
      <c r="BT434">
        <v>44592</v>
      </c>
      <c r="BU434" t="s">
        <v>11</v>
      </c>
      <c r="BV434">
        <v>453282.6</v>
      </c>
      <c r="BW434">
        <v>-1107.1199999999999</v>
      </c>
      <c r="BX434">
        <v>-2.4424498094566169E-3</v>
      </c>
      <c r="BY434" t="s">
        <v>2332</v>
      </c>
      <c r="BZ434" t="b">
        <v>0</v>
      </c>
      <c r="CA434" t="b">
        <v>1</v>
      </c>
      <c r="CB434" t="b">
        <v>0</v>
      </c>
      <c r="CC434" t="b">
        <v>1</v>
      </c>
      <c r="CD434" t="b">
        <v>0</v>
      </c>
      <c r="CE434" t="b">
        <v>0</v>
      </c>
      <c r="CF434" t="b">
        <v>1</v>
      </c>
      <c r="CG434" t="b">
        <v>1</v>
      </c>
      <c r="CH434" t="b">
        <v>0</v>
      </c>
      <c r="CI434" t="b">
        <v>0</v>
      </c>
      <c r="CJ434" t="b">
        <v>1</v>
      </c>
      <c r="CK434" t="b">
        <v>0</v>
      </c>
      <c r="CL434" t="b">
        <v>0</v>
      </c>
      <c r="CM434" t="b">
        <v>0</v>
      </c>
      <c r="CN434" t="b">
        <v>1</v>
      </c>
      <c r="CO434" t="b">
        <v>1</v>
      </c>
      <c r="CP434" t="b">
        <v>0</v>
      </c>
      <c r="CQ434" t="b">
        <v>0</v>
      </c>
      <c r="CR434" t="b">
        <v>0</v>
      </c>
    </row>
    <row r="435" spans="1:96" x14ac:dyDescent="0.25">
      <c r="A435">
        <v>665</v>
      </c>
      <c r="B435" t="s">
        <v>2015</v>
      </c>
      <c r="C435" t="s">
        <v>1355</v>
      </c>
      <c r="D435" t="s">
        <v>144</v>
      </c>
      <c r="E435" t="s">
        <v>57</v>
      </c>
      <c r="F435" t="s">
        <v>2016</v>
      </c>
      <c r="G435">
        <v>15237</v>
      </c>
      <c r="H435">
        <v>2</v>
      </c>
      <c r="I435" t="s">
        <v>122</v>
      </c>
      <c r="J435" t="s">
        <v>226</v>
      </c>
      <c r="K435">
        <v>11</v>
      </c>
      <c r="L435">
        <v>1392</v>
      </c>
      <c r="M435" t="s">
        <v>98</v>
      </c>
      <c r="N435" t="s">
        <v>2311</v>
      </c>
      <c r="O435">
        <v>1</v>
      </c>
      <c r="P435">
        <v>3</v>
      </c>
      <c r="Q435">
        <v>0.66666666666666663</v>
      </c>
      <c r="V435">
        <v>1239681</v>
      </c>
      <c r="W435">
        <v>1251418</v>
      </c>
      <c r="X435">
        <v>169</v>
      </c>
      <c r="Y435">
        <v>2</v>
      </c>
      <c r="Z435">
        <v>215447</v>
      </c>
      <c r="AA435">
        <v>0.98816568047337283</v>
      </c>
      <c r="AB435">
        <v>4</v>
      </c>
      <c r="AC435" t="s">
        <v>3133</v>
      </c>
      <c r="AD435" t="s">
        <v>3743</v>
      </c>
      <c r="AE435">
        <v>1</v>
      </c>
      <c r="AF435" t="s">
        <v>2567</v>
      </c>
      <c r="AG435">
        <v>43873</v>
      </c>
      <c r="AI435" t="s">
        <v>3744</v>
      </c>
      <c r="AL435" t="s">
        <v>3944</v>
      </c>
      <c r="AM435">
        <v>43970</v>
      </c>
      <c r="AN435" t="s">
        <v>10</v>
      </c>
      <c r="AO435" t="s">
        <v>2017</v>
      </c>
      <c r="AP435" t="s">
        <v>100</v>
      </c>
      <c r="AQ435" t="s">
        <v>101</v>
      </c>
      <c r="AR435">
        <v>3</v>
      </c>
      <c r="AS435" t="s">
        <v>3945</v>
      </c>
      <c r="AT435" t="s">
        <v>2281</v>
      </c>
      <c r="AU435" t="s">
        <v>3946</v>
      </c>
      <c r="AV435">
        <v>3</v>
      </c>
      <c r="BB435" t="s">
        <v>3947</v>
      </c>
      <c r="BC435" t="s">
        <v>11</v>
      </c>
      <c r="BE435" t="s">
        <v>60</v>
      </c>
      <c r="BH435" t="s">
        <v>60</v>
      </c>
      <c r="BK435" t="s">
        <v>10</v>
      </c>
      <c r="BL435">
        <v>180</v>
      </c>
      <c r="BM435">
        <v>60</v>
      </c>
      <c r="BN435" t="s">
        <v>60</v>
      </c>
      <c r="BP435">
        <v>180</v>
      </c>
      <c r="BQ435" t="s">
        <v>61</v>
      </c>
      <c r="BR435">
        <v>45688</v>
      </c>
      <c r="BS435">
        <v>4.515068493150685</v>
      </c>
      <c r="BT435">
        <v>45688</v>
      </c>
      <c r="BU435" t="s">
        <v>11</v>
      </c>
      <c r="BV435">
        <v>579855.89</v>
      </c>
      <c r="BW435">
        <v>59535.46</v>
      </c>
      <c r="BX435">
        <v>0.10267285549173261</v>
      </c>
      <c r="BY435" t="s">
        <v>2332</v>
      </c>
      <c r="BZ435" t="b">
        <v>1</v>
      </c>
      <c r="CA435" t="b">
        <v>1</v>
      </c>
      <c r="CB435" t="b">
        <v>0</v>
      </c>
      <c r="CC435" t="b">
        <v>1</v>
      </c>
      <c r="CD435" t="b">
        <v>1</v>
      </c>
      <c r="CE435" t="b">
        <v>0</v>
      </c>
      <c r="CF435" t="b">
        <v>0</v>
      </c>
      <c r="CG435" t="b">
        <v>0</v>
      </c>
      <c r="CH435" t="b">
        <v>0</v>
      </c>
      <c r="CI435" t="b">
        <v>0</v>
      </c>
      <c r="CJ435" t="b">
        <v>0</v>
      </c>
      <c r="CK435" t="b">
        <v>0</v>
      </c>
      <c r="CL435" t="b">
        <v>0</v>
      </c>
      <c r="CM435" t="b">
        <v>0</v>
      </c>
      <c r="CN435" t="b">
        <v>0</v>
      </c>
      <c r="CO435" t="b">
        <v>0</v>
      </c>
      <c r="CP435" t="b">
        <v>0</v>
      </c>
      <c r="CQ435" t="b">
        <v>0</v>
      </c>
      <c r="CR435" t="b">
        <v>0</v>
      </c>
    </row>
    <row r="436" spans="1:96" x14ac:dyDescent="0.25">
      <c r="A436">
        <v>667</v>
      </c>
      <c r="B436" t="s">
        <v>2118</v>
      </c>
      <c r="C436" t="s">
        <v>726</v>
      </c>
      <c r="D436" t="s">
        <v>131</v>
      </c>
      <c r="E436" t="s">
        <v>57</v>
      </c>
      <c r="F436" t="s">
        <v>2119</v>
      </c>
      <c r="G436">
        <v>32809</v>
      </c>
      <c r="H436">
        <v>2</v>
      </c>
      <c r="I436" t="s">
        <v>122</v>
      </c>
      <c r="J436" t="s">
        <v>157</v>
      </c>
      <c r="K436">
        <v>5</v>
      </c>
      <c r="L436">
        <v>1422</v>
      </c>
      <c r="M436" t="s">
        <v>98</v>
      </c>
      <c r="N436" t="s">
        <v>2296</v>
      </c>
      <c r="O436">
        <v>1</v>
      </c>
      <c r="P436">
        <v>3</v>
      </c>
      <c r="Q436">
        <v>0.66666666666666663</v>
      </c>
      <c r="V436">
        <v>1699571</v>
      </c>
      <c r="W436">
        <v>1369748</v>
      </c>
      <c r="X436">
        <v>204</v>
      </c>
      <c r="Y436">
        <v>10</v>
      </c>
      <c r="Z436">
        <v>83941</v>
      </c>
      <c r="AA436">
        <v>0.9509803921568627</v>
      </c>
      <c r="AB436">
        <v>6</v>
      </c>
      <c r="AC436" t="s">
        <v>3376</v>
      </c>
      <c r="AD436" t="s">
        <v>3377</v>
      </c>
      <c r="AE436">
        <v>0</v>
      </c>
      <c r="AG436">
        <v>43884</v>
      </c>
      <c r="AI436" t="s">
        <v>3378</v>
      </c>
      <c r="AL436" t="s">
        <v>2303</v>
      </c>
      <c r="AN436" t="s">
        <v>10</v>
      </c>
      <c r="AO436" t="s">
        <v>2120</v>
      </c>
      <c r="AP436" t="s">
        <v>305</v>
      </c>
      <c r="AQ436" t="s">
        <v>101</v>
      </c>
      <c r="AR436">
        <v>4</v>
      </c>
      <c r="AS436" t="s">
        <v>3379</v>
      </c>
      <c r="AT436" t="s">
        <v>78</v>
      </c>
      <c r="AU436" t="s">
        <v>3380</v>
      </c>
      <c r="AV436">
        <v>6</v>
      </c>
      <c r="AW436" t="s">
        <v>2293</v>
      </c>
      <c r="AX436" t="s">
        <v>2301</v>
      </c>
      <c r="AZ436" t="s">
        <v>3188</v>
      </c>
      <c r="BC436" t="s">
        <v>11</v>
      </c>
      <c r="BE436" t="s">
        <v>60</v>
      </c>
      <c r="BH436" t="s">
        <v>60</v>
      </c>
      <c r="BK436" t="s">
        <v>10</v>
      </c>
      <c r="BL436">
        <v>180</v>
      </c>
      <c r="BM436">
        <v>60</v>
      </c>
      <c r="BN436" t="s">
        <v>60</v>
      </c>
      <c r="BP436">
        <v>180</v>
      </c>
      <c r="BQ436" t="s">
        <v>61</v>
      </c>
      <c r="BR436">
        <v>46053</v>
      </c>
      <c r="BS436">
        <v>5.515068493150685</v>
      </c>
      <c r="BT436">
        <v>46053</v>
      </c>
      <c r="BU436" t="s">
        <v>11</v>
      </c>
      <c r="BV436">
        <v>380243.9</v>
      </c>
      <c r="BW436">
        <v>-141188.54</v>
      </c>
      <c r="BX436">
        <v>-0.3713104667819786</v>
      </c>
      <c r="BY436" t="s">
        <v>2332</v>
      </c>
      <c r="BZ436" t="b">
        <v>1</v>
      </c>
      <c r="CA436" t="b">
        <v>1</v>
      </c>
      <c r="CB436" t="b">
        <v>0</v>
      </c>
      <c r="CC436" t="b">
        <v>1</v>
      </c>
      <c r="CD436" t="b">
        <v>0</v>
      </c>
      <c r="CE436" t="b">
        <v>0</v>
      </c>
      <c r="CF436" t="b">
        <v>1</v>
      </c>
      <c r="CG436" t="b">
        <v>1</v>
      </c>
      <c r="CH436" t="b">
        <v>0</v>
      </c>
      <c r="CI436" t="b">
        <v>0</v>
      </c>
      <c r="CJ436" t="b">
        <v>0</v>
      </c>
      <c r="CK436" t="b">
        <v>0</v>
      </c>
      <c r="CL436" t="b">
        <v>0</v>
      </c>
      <c r="CM436" t="b">
        <v>0</v>
      </c>
      <c r="CN436" t="b">
        <v>0</v>
      </c>
      <c r="CO436" t="b">
        <v>0</v>
      </c>
      <c r="CP436" t="b">
        <v>0</v>
      </c>
      <c r="CQ436" t="b">
        <v>0</v>
      </c>
      <c r="CR436" t="b">
        <v>0</v>
      </c>
    </row>
    <row r="437" spans="1:96" x14ac:dyDescent="0.25">
      <c r="A437">
        <v>668</v>
      </c>
      <c r="B437" t="s">
        <v>697</v>
      </c>
      <c r="C437" t="s">
        <v>699</v>
      </c>
      <c r="D437" t="s">
        <v>700</v>
      </c>
      <c r="E437" t="s">
        <v>72</v>
      </c>
      <c r="F437" t="s">
        <v>698</v>
      </c>
      <c r="G437">
        <v>3874</v>
      </c>
      <c r="H437">
        <v>1</v>
      </c>
      <c r="I437" t="s">
        <v>4027</v>
      </c>
      <c r="J437" t="s">
        <v>106</v>
      </c>
      <c r="K437">
        <v>4</v>
      </c>
      <c r="L437">
        <v>2000</v>
      </c>
      <c r="M437" t="s">
        <v>165</v>
      </c>
      <c r="N437" t="s">
        <v>1988</v>
      </c>
      <c r="O437">
        <v>1</v>
      </c>
      <c r="P437">
        <v>2</v>
      </c>
      <c r="Q437">
        <v>0.5</v>
      </c>
      <c r="V437">
        <v>393065</v>
      </c>
      <c r="W437" t="s">
        <v>61</v>
      </c>
      <c r="X437">
        <v>22</v>
      </c>
      <c r="Y437">
        <v>3</v>
      </c>
      <c r="Z437" t="s">
        <v>61</v>
      </c>
      <c r="AA437">
        <v>0.86363636363636365</v>
      </c>
      <c r="AB437">
        <v>4</v>
      </c>
      <c r="AC437" t="s">
        <v>3926</v>
      </c>
      <c r="AD437" t="s">
        <v>3751</v>
      </c>
      <c r="AE437">
        <v>0</v>
      </c>
      <c r="AG437">
        <v>43882</v>
      </c>
      <c r="AI437" t="s">
        <v>2289</v>
      </c>
      <c r="AL437" t="s">
        <v>3927</v>
      </c>
      <c r="AM437">
        <v>43970</v>
      </c>
      <c r="AN437" t="s">
        <v>10</v>
      </c>
      <c r="AO437" t="s">
        <v>701</v>
      </c>
      <c r="AP437" t="s">
        <v>702</v>
      </c>
      <c r="AQ437" t="s">
        <v>1897</v>
      </c>
      <c r="AR437" t="s">
        <v>3926</v>
      </c>
      <c r="AS437" t="s">
        <v>3928</v>
      </c>
      <c r="AT437" t="s">
        <v>3173</v>
      </c>
      <c r="AU437" t="s">
        <v>3929</v>
      </c>
      <c r="AV437">
        <v>4</v>
      </c>
      <c r="AZ437" t="s">
        <v>2362</v>
      </c>
      <c r="BC437" t="s">
        <v>11</v>
      </c>
      <c r="BE437" t="s">
        <v>60</v>
      </c>
      <c r="BH437" t="s">
        <v>60</v>
      </c>
      <c r="BK437" t="s">
        <v>10</v>
      </c>
      <c r="BL437">
        <v>365</v>
      </c>
      <c r="BM437">
        <v>30</v>
      </c>
      <c r="BN437" t="s">
        <v>60</v>
      </c>
      <c r="BP437">
        <v>30</v>
      </c>
      <c r="BQ437" t="s">
        <v>61</v>
      </c>
      <c r="BR437">
        <v>46053</v>
      </c>
      <c r="BS437">
        <v>5.515068493150685</v>
      </c>
      <c r="BT437">
        <v>46053</v>
      </c>
      <c r="BU437" t="s">
        <v>11</v>
      </c>
      <c r="BV437">
        <v>502506.71</v>
      </c>
      <c r="BW437">
        <v>66696.820000000007</v>
      </c>
      <c r="BX437">
        <v>0.13272821769882437</v>
      </c>
      <c r="BY437" t="s">
        <v>2332</v>
      </c>
      <c r="BZ437" t="b">
        <v>0</v>
      </c>
      <c r="CA437" t="b">
        <v>0</v>
      </c>
      <c r="CB437" t="b">
        <v>0</v>
      </c>
      <c r="CC437" t="b">
        <v>0</v>
      </c>
      <c r="CD437" t="b">
        <v>0</v>
      </c>
      <c r="CE437" t="b">
        <v>0</v>
      </c>
      <c r="CF437" t="b">
        <v>1</v>
      </c>
      <c r="CG437" t="b">
        <v>0</v>
      </c>
      <c r="CH437" t="b">
        <v>0</v>
      </c>
      <c r="CI437" t="b">
        <v>0</v>
      </c>
      <c r="CJ437" t="b">
        <v>0</v>
      </c>
      <c r="CK437" t="b">
        <v>0</v>
      </c>
      <c r="CL437" t="b">
        <v>0</v>
      </c>
      <c r="CM437" t="b">
        <v>0</v>
      </c>
      <c r="CN437" t="b">
        <v>0</v>
      </c>
      <c r="CO437" t="b">
        <v>0</v>
      </c>
      <c r="CP437" t="b">
        <v>0</v>
      </c>
      <c r="CQ437" t="b">
        <v>0</v>
      </c>
      <c r="CR437" t="b">
        <v>0</v>
      </c>
    </row>
    <row r="438" spans="1:96" x14ac:dyDescent="0.25">
      <c r="A438">
        <v>669</v>
      </c>
      <c r="B438" t="s">
        <v>2018</v>
      </c>
      <c r="C438" t="s">
        <v>408</v>
      </c>
      <c r="D438" t="s">
        <v>409</v>
      </c>
      <c r="E438" t="s">
        <v>113</v>
      </c>
      <c r="F438" t="s">
        <v>2019</v>
      </c>
      <c r="G438">
        <v>28278</v>
      </c>
      <c r="H438">
        <v>2</v>
      </c>
      <c r="I438" t="s">
        <v>122</v>
      </c>
      <c r="J438" t="s">
        <v>250</v>
      </c>
      <c r="K438">
        <v>6</v>
      </c>
      <c r="L438">
        <v>1365</v>
      </c>
      <c r="M438" t="s">
        <v>98</v>
      </c>
      <c r="N438" t="s">
        <v>1988</v>
      </c>
      <c r="O438">
        <v>2</v>
      </c>
      <c r="P438">
        <v>3</v>
      </c>
      <c r="Q438">
        <v>0.91666666666666652</v>
      </c>
      <c r="V438">
        <v>398697</v>
      </c>
      <c r="W438">
        <v>430617</v>
      </c>
      <c r="X438">
        <v>89</v>
      </c>
      <c r="Y438">
        <v>2</v>
      </c>
      <c r="Z438">
        <v>17905</v>
      </c>
      <c r="AA438">
        <v>0.97752808988764039</v>
      </c>
      <c r="AB438">
        <v>0</v>
      </c>
      <c r="AC438" t="s">
        <v>2959</v>
      </c>
      <c r="AD438" t="s">
        <v>61</v>
      </c>
      <c r="AE438">
        <v>0</v>
      </c>
      <c r="AG438">
        <v>43896</v>
      </c>
      <c r="AI438" t="s">
        <v>3547</v>
      </c>
      <c r="AL438" t="s">
        <v>2303</v>
      </c>
      <c r="AN438" t="s">
        <v>10</v>
      </c>
      <c r="AO438" t="s">
        <v>2020</v>
      </c>
      <c r="AP438" t="s">
        <v>654</v>
      </c>
      <c r="AQ438" t="s">
        <v>2021</v>
      </c>
      <c r="AR438" t="s">
        <v>2213</v>
      </c>
      <c r="AS438" t="s">
        <v>2526</v>
      </c>
      <c r="AT438" t="s">
        <v>2320</v>
      </c>
      <c r="AU438" t="s">
        <v>3548</v>
      </c>
      <c r="AV438">
        <v>0</v>
      </c>
      <c r="AZ438" t="s">
        <v>4</v>
      </c>
      <c r="BC438" t="s">
        <v>11</v>
      </c>
      <c r="BE438" t="s">
        <v>60</v>
      </c>
      <c r="BH438" t="s">
        <v>60</v>
      </c>
      <c r="BK438" t="s">
        <v>10</v>
      </c>
      <c r="BL438">
        <v>360</v>
      </c>
      <c r="BM438">
        <v>60</v>
      </c>
      <c r="BN438" t="s">
        <v>60</v>
      </c>
      <c r="BP438">
        <v>90</v>
      </c>
      <c r="BQ438" t="s">
        <v>61</v>
      </c>
      <c r="BR438">
        <v>45688</v>
      </c>
      <c r="BS438">
        <v>4.515068493150685</v>
      </c>
      <c r="BT438">
        <v>45688</v>
      </c>
      <c r="BU438" t="s">
        <v>11</v>
      </c>
      <c r="BV438">
        <v>483414.33</v>
      </c>
      <c r="BW438">
        <v>24140.82</v>
      </c>
      <c r="BX438">
        <v>4.993815553626637E-2</v>
      </c>
      <c r="BY438" t="s">
        <v>2332</v>
      </c>
      <c r="BZ438" t="b">
        <v>0</v>
      </c>
      <c r="CA438" t="b">
        <v>0</v>
      </c>
      <c r="CB438" t="b">
        <v>0</v>
      </c>
      <c r="CC438" t="b">
        <v>0</v>
      </c>
      <c r="CD438" t="b">
        <v>0</v>
      </c>
      <c r="CE438" t="b">
        <v>0</v>
      </c>
      <c r="CF438" t="b">
        <v>0</v>
      </c>
      <c r="CG438" t="b">
        <v>0</v>
      </c>
      <c r="CH438" t="b">
        <v>0</v>
      </c>
      <c r="CI438" t="b">
        <v>0</v>
      </c>
      <c r="CJ438" t="b">
        <v>0</v>
      </c>
      <c r="CK438" t="b">
        <v>0</v>
      </c>
      <c r="CL438" t="b">
        <v>0</v>
      </c>
      <c r="CM438" t="b">
        <v>0</v>
      </c>
      <c r="CN438" t="b">
        <v>0</v>
      </c>
      <c r="CO438" t="b">
        <v>0</v>
      </c>
      <c r="CP438" t="b">
        <v>0</v>
      </c>
      <c r="CQ438" t="b">
        <v>0</v>
      </c>
      <c r="CR438" t="b">
        <v>0</v>
      </c>
    </row>
    <row r="439" spans="1:96" x14ac:dyDescent="0.25">
      <c r="A439">
        <v>670</v>
      </c>
      <c r="B439" t="s">
        <v>69</v>
      </c>
      <c r="C439" t="s">
        <v>71</v>
      </c>
      <c r="D439" t="s">
        <v>56</v>
      </c>
      <c r="E439" t="s">
        <v>72</v>
      </c>
      <c r="F439" t="s">
        <v>70</v>
      </c>
      <c r="G439">
        <v>14228</v>
      </c>
      <c r="H439">
        <v>1</v>
      </c>
      <c r="I439" t="s">
        <v>4027</v>
      </c>
      <c r="J439" t="s">
        <v>73</v>
      </c>
      <c r="K439">
        <v>2</v>
      </c>
      <c r="L439">
        <v>1600</v>
      </c>
      <c r="M439" t="s">
        <v>74</v>
      </c>
      <c r="N439" t="s">
        <v>2296</v>
      </c>
      <c r="O439">
        <v>3</v>
      </c>
      <c r="P439">
        <v>2</v>
      </c>
      <c r="Q439">
        <v>0.83333333333333348</v>
      </c>
      <c r="V439">
        <v>692000</v>
      </c>
      <c r="W439" t="s">
        <v>61</v>
      </c>
      <c r="X439">
        <v>37</v>
      </c>
      <c r="Y439">
        <v>4</v>
      </c>
      <c r="Z439" t="s">
        <v>61</v>
      </c>
      <c r="AA439">
        <v>0.89189189189189189</v>
      </c>
      <c r="AB439">
        <v>3</v>
      </c>
      <c r="AC439" t="s">
        <v>3007</v>
      </c>
      <c r="AD439" t="s">
        <v>3008</v>
      </c>
      <c r="AE439">
        <v>1</v>
      </c>
      <c r="AF439" t="s">
        <v>3009</v>
      </c>
      <c r="AG439">
        <v>43874</v>
      </c>
      <c r="AI439" t="s">
        <v>3010</v>
      </c>
      <c r="AL439" t="s">
        <v>2303</v>
      </c>
      <c r="AN439" t="s">
        <v>10</v>
      </c>
      <c r="AO439" t="s">
        <v>75</v>
      </c>
      <c r="AP439" t="s">
        <v>76</v>
      </c>
      <c r="AQ439" t="s">
        <v>61</v>
      </c>
      <c r="AS439" t="s">
        <v>77</v>
      </c>
      <c r="AT439" t="s">
        <v>78</v>
      </c>
      <c r="AU439" t="s">
        <v>79</v>
      </c>
      <c r="AV439">
        <v>2</v>
      </c>
      <c r="AW439" t="s">
        <v>2499</v>
      </c>
      <c r="AX439" t="s">
        <v>2500</v>
      </c>
      <c r="BC439" t="s">
        <v>11</v>
      </c>
      <c r="BE439" t="s">
        <v>60</v>
      </c>
      <c r="BH439" t="s">
        <v>60</v>
      </c>
      <c r="BK439" t="s">
        <v>10</v>
      </c>
      <c r="BN439" t="s">
        <v>60</v>
      </c>
      <c r="BQ439" t="s">
        <v>61</v>
      </c>
      <c r="BR439">
        <v>46053</v>
      </c>
      <c r="BS439">
        <v>0.13424657534246576</v>
      </c>
      <c r="BT439">
        <v>44089</v>
      </c>
      <c r="BU439" t="s">
        <v>10</v>
      </c>
      <c r="BV439">
        <v>448331.14</v>
      </c>
      <c r="BW439">
        <v>28819.040000000001</v>
      </c>
      <c r="BX439">
        <v>6.4280701090716111E-2</v>
      </c>
      <c r="BY439" t="s">
        <v>405</v>
      </c>
      <c r="BZ439" t="b">
        <v>0</v>
      </c>
      <c r="CA439" t="b">
        <v>0</v>
      </c>
      <c r="CB439" t="b">
        <v>0</v>
      </c>
      <c r="CC439" t="b">
        <v>0</v>
      </c>
      <c r="CD439" t="b">
        <v>1</v>
      </c>
      <c r="CE439" t="b">
        <v>0</v>
      </c>
      <c r="CF439" t="b">
        <v>0</v>
      </c>
      <c r="CG439" t="b">
        <v>0</v>
      </c>
      <c r="CH439" t="b">
        <v>0</v>
      </c>
      <c r="CI439" t="b">
        <v>0</v>
      </c>
      <c r="CJ439" t="b">
        <v>0</v>
      </c>
      <c r="CK439" t="b">
        <v>0</v>
      </c>
      <c r="CL439" t="b">
        <v>0</v>
      </c>
      <c r="CM439" t="b">
        <v>0</v>
      </c>
      <c r="CN439" t="b">
        <v>0</v>
      </c>
      <c r="CO439" t="b">
        <v>1</v>
      </c>
      <c r="CP439" t="b">
        <v>0</v>
      </c>
      <c r="CQ439" t="b">
        <v>0</v>
      </c>
      <c r="CR439" t="b">
        <v>1</v>
      </c>
    </row>
    <row r="440" spans="1:96" x14ac:dyDescent="0.25">
      <c r="A440">
        <v>672</v>
      </c>
      <c r="B440" t="s">
        <v>790</v>
      </c>
      <c r="C440" t="s">
        <v>792</v>
      </c>
      <c r="D440" t="s">
        <v>83</v>
      </c>
      <c r="E440" t="s">
        <v>72</v>
      </c>
      <c r="F440" t="s">
        <v>791</v>
      </c>
      <c r="G440">
        <v>2090</v>
      </c>
      <c r="H440">
        <v>1</v>
      </c>
      <c r="I440" t="s">
        <v>4027</v>
      </c>
      <c r="J440" t="s">
        <v>84</v>
      </c>
      <c r="K440">
        <v>1</v>
      </c>
      <c r="L440">
        <v>1880</v>
      </c>
      <c r="M440" t="s">
        <v>585</v>
      </c>
      <c r="N440" t="s">
        <v>2296</v>
      </c>
      <c r="O440">
        <v>2</v>
      </c>
      <c r="P440">
        <v>3</v>
      </c>
      <c r="Q440">
        <v>0.91666666666666652</v>
      </c>
      <c r="V440">
        <v>750000</v>
      </c>
      <c r="W440" t="s">
        <v>61</v>
      </c>
      <c r="X440">
        <v>28</v>
      </c>
      <c r="Y440">
        <v>2</v>
      </c>
      <c r="Z440" t="s">
        <v>61</v>
      </c>
      <c r="AA440">
        <v>0.9285714285714286</v>
      </c>
      <c r="AB440">
        <v>6</v>
      </c>
      <c r="AC440" t="s">
        <v>3623</v>
      </c>
      <c r="AD440" t="s">
        <v>61</v>
      </c>
      <c r="AE440">
        <v>0</v>
      </c>
      <c r="AG440">
        <v>43882</v>
      </c>
      <c r="AI440" t="s">
        <v>2289</v>
      </c>
      <c r="AL440" t="s">
        <v>2303</v>
      </c>
      <c r="AN440" t="s">
        <v>10</v>
      </c>
      <c r="AO440" t="s">
        <v>793</v>
      </c>
      <c r="AP440">
        <v>50</v>
      </c>
      <c r="AQ440">
        <v>20.32</v>
      </c>
      <c r="AR440" t="s">
        <v>2547</v>
      </c>
      <c r="AS440" t="s">
        <v>3624</v>
      </c>
      <c r="AT440" t="s">
        <v>3173</v>
      </c>
      <c r="AU440" t="s">
        <v>3625</v>
      </c>
      <c r="AV440">
        <v>6</v>
      </c>
      <c r="AW440" t="s">
        <v>2293</v>
      </c>
      <c r="AX440" t="s">
        <v>2500</v>
      </c>
      <c r="BC440" t="s">
        <v>11</v>
      </c>
      <c r="BE440" t="s">
        <v>60</v>
      </c>
      <c r="BH440" t="s">
        <v>60</v>
      </c>
      <c r="BK440" t="s">
        <v>10</v>
      </c>
      <c r="BL440">
        <v>365</v>
      </c>
      <c r="BM440">
        <v>90</v>
      </c>
      <c r="BN440" t="s">
        <v>60</v>
      </c>
      <c r="BP440">
        <v>90</v>
      </c>
      <c r="BQ440" t="s">
        <v>61</v>
      </c>
      <c r="BR440">
        <v>46053</v>
      </c>
      <c r="BS440">
        <v>-0.10684931506849316</v>
      </c>
      <c r="BT440">
        <v>44001</v>
      </c>
      <c r="BU440" t="s">
        <v>10</v>
      </c>
      <c r="BV440">
        <v>366624.54</v>
      </c>
      <c r="BW440">
        <v>-61668.72</v>
      </c>
      <c r="BX440">
        <v>-0.16820674360750648</v>
      </c>
      <c r="BY440" t="s">
        <v>2332</v>
      </c>
      <c r="BZ440" t="b">
        <v>0</v>
      </c>
      <c r="CA440" t="b">
        <v>0</v>
      </c>
      <c r="CB440" t="b">
        <v>0</v>
      </c>
      <c r="CC440" t="b">
        <v>0</v>
      </c>
      <c r="CD440" t="b">
        <v>1</v>
      </c>
      <c r="CE440" t="b">
        <v>0</v>
      </c>
      <c r="CF440" t="b">
        <v>0</v>
      </c>
      <c r="CG440" t="b">
        <v>0</v>
      </c>
      <c r="CH440" t="b">
        <v>0</v>
      </c>
      <c r="CI440" t="b">
        <v>0</v>
      </c>
      <c r="CJ440" t="b">
        <v>0</v>
      </c>
      <c r="CK440" t="b">
        <v>0</v>
      </c>
      <c r="CL440" t="b">
        <v>0</v>
      </c>
      <c r="CM440" t="b">
        <v>0</v>
      </c>
      <c r="CN440" t="b">
        <v>0</v>
      </c>
      <c r="CO440" t="b">
        <v>0</v>
      </c>
      <c r="CP440" t="b">
        <v>0</v>
      </c>
      <c r="CQ440" t="b">
        <v>0</v>
      </c>
      <c r="CR440" t="b">
        <v>0</v>
      </c>
    </row>
    <row r="441" spans="1:96" x14ac:dyDescent="0.25">
      <c r="A441">
        <v>673</v>
      </c>
      <c r="B441" t="s">
        <v>333</v>
      </c>
      <c r="C441" t="s">
        <v>335</v>
      </c>
      <c r="D441" t="s">
        <v>121</v>
      </c>
      <c r="E441" t="s">
        <v>113</v>
      </c>
      <c r="F441" t="s">
        <v>334</v>
      </c>
      <c r="G441">
        <v>49315</v>
      </c>
      <c r="H441">
        <v>2</v>
      </c>
      <c r="I441" t="s">
        <v>122</v>
      </c>
      <c r="J441" t="s">
        <v>123</v>
      </c>
      <c r="K441">
        <v>10</v>
      </c>
      <c r="L441">
        <v>1250</v>
      </c>
      <c r="M441" t="s">
        <v>188</v>
      </c>
      <c r="N441" t="s">
        <v>2296</v>
      </c>
      <c r="O441">
        <v>3</v>
      </c>
      <c r="P441">
        <v>2</v>
      </c>
      <c r="Q441">
        <v>0.83333333333333348</v>
      </c>
      <c r="V441" t="s">
        <v>61</v>
      </c>
      <c r="W441" t="s">
        <v>61</v>
      </c>
      <c r="X441">
        <v>80</v>
      </c>
      <c r="Y441">
        <v>10</v>
      </c>
      <c r="Z441" t="s">
        <v>61</v>
      </c>
      <c r="AA441">
        <v>0.875</v>
      </c>
      <c r="AB441">
        <v>0</v>
      </c>
      <c r="AC441" t="s">
        <v>2959</v>
      </c>
      <c r="AD441" t="s">
        <v>61</v>
      </c>
      <c r="AE441">
        <v>0</v>
      </c>
      <c r="AG441">
        <v>43885</v>
      </c>
      <c r="AI441" t="s">
        <v>3507</v>
      </c>
      <c r="AJ441">
        <v>44018</v>
      </c>
      <c r="AK441" t="s">
        <v>4028</v>
      </c>
      <c r="AL441" t="s">
        <v>2303</v>
      </c>
      <c r="AN441" t="s">
        <v>10</v>
      </c>
      <c r="AO441" t="s">
        <v>336</v>
      </c>
      <c r="AP441">
        <v>4</v>
      </c>
      <c r="AQ441">
        <v>24</v>
      </c>
      <c r="AR441" t="s">
        <v>2213</v>
      </c>
      <c r="AS441" t="s">
        <v>2526</v>
      </c>
      <c r="AT441" t="s">
        <v>3486</v>
      </c>
      <c r="AU441" t="s">
        <v>3508</v>
      </c>
      <c r="AV441">
        <v>0</v>
      </c>
      <c r="AW441" t="s">
        <v>2293</v>
      </c>
      <c r="AX441" t="s">
        <v>2284</v>
      </c>
      <c r="AZ441" t="s">
        <v>4</v>
      </c>
      <c r="BA441" t="s">
        <v>3509</v>
      </c>
      <c r="BC441" t="s">
        <v>10</v>
      </c>
      <c r="BD441">
        <v>360</v>
      </c>
      <c r="BE441" t="e">
        <v>#VALUE!</v>
      </c>
      <c r="BF441" t="s">
        <v>10</v>
      </c>
      <c r="BH441" t="e">
        <v>#VALUE!</v>
      </c>
      <c r="BJ441" t="s">
        <v>3510</v>
      </c>
      <c r="BK441" t="s">
        <v>10</v>
      </c>
      <c r="BL441">
        <v>720</v>
      </c>
      <c r="BM441">
        <v>60</v>
      </c>
      <c r="BN441" t="e">
        <v>#VALUE!</v>
      </c>
      <c r="BP441">
        <v>90</v>
      </c>
      <c r="BQ441" t="s">
        <v>61</v>
      </c>
      <c r="BR441">
        <v>46053</v>
      </c>
      <c r="BS441">
        <v>5.515068493150685</v>
      </c>
      <c r="BT441">
        <v>46053</v>
      </c>
      <c r="BU441" t="s">
        <v>11</v>
      </c>
      <c r="BV441">
        <v>419096.27</v>
      </c>
      <c r="BW441">
        <v>-16743.82</v>
      </c>
      <c r="BX441">
        <v>-3.9952204776243887E-2</v>
      </c>
      <c r="BY441" t="s">
        <v>2332</v>
      </c>
      <c r="BZ441" t="b">
        <v>0</v>
      </c>
      <c r="CA441" t="b">
        <v>0</v>
      </c>
      <c r="CB441" t="b">
        <v>0</v>
      </c>
      <c r="CC441" t="b">
        <v>0</v>
      </c>
      <c r="CD441" t="b">
        <v>0</v>
      </c>
      <c r="CE441" t="b">
        <v>0</v>
      </c>
      <c r="CF441" t="b">
        <v>0</v>
      </c>
      <c r="CG441" t="b">
        <v>0</v>
      </c>
      <c r="CH441" t="b">
        <v>0</v>
      </c>
      <c r="CI441" t="b">
        <v>0</v>
      </c>
      <c r="CJ441" t="b">
        <v>0</v>
      </c>
      <c r="CK441" t="b">
        <v>0</v>
      </c>
      <c r="CL441" t="b">
        <v>0</v>
      </c>
      <c r="CM441" t="b">
        <v>0</v>
      </c>
      <c r="CN441" t="b">
        <v>0</v>
      </c>
      <c r="CO441" t="b">
        <v>0</v>
      </c>
      <c r="CP441" t="b">
        <v>0</v>
      </c>
      <c r="CQ441" t="b">
        <v>0</v>
      </c>
      <c r="CR441" t="b">
        <v>0</v>
      </c>
    </row>
    <row r="442" spans="1:96" x14ac:dyDescent="0.25">
      <c r="A442">
        <v>674</v>
      </c>
      <c r="B442" t="s">
        <v>2125</v>
      </c>
      <c r="C442" t="s">
        <v>2127</v>
      </c>
      <c r="D442" t="s">
        <v>163</v>
      </c>
      <c r="E442" t="s">
        <v>113</v>
      </c>
      <c r="F442" t="s">
        <v>2126</v>
      </c>
      <c r="G442">
        <v>8012</v>
      </c>
      <c r="H442">
        <v>2</v>
      </c>
      <c r="I442" t="s">
        <v>122</v>
      </c>
      <c r="J442" t="s">
        <v>182</v>
      </c>
      <c r="K442">
        <v>3</v>
      </c>
      <c r="L442">
        <v>1496</v>
      </c>
      <c r="M442" t="s">
        <v>98</v>
      </c>
      <c r="N442" t="s">
        <v>2311</v>
      </c>
      <c r="O442">
        <v>3</v>
      </c>
      <c r="P442">
        <v>2</v>
      </c>
      <c r="Q442">
        <v>0.83333333333333348</v>
      </c>
      <c r="V442">
        <v>369657</v>
      </c>
      <c r="W442" t="s">
        <v>61</v>
      </c>
      <c r="X442">
        <v>83</v>
      </c>
      <c r="Y442">
        <v>11</v>
      </c>
      <c r="Z442" t="s">
        <v>61</v>
      </c>
      <c r="AA442">
        <v>0.86746987951807231</v>
      </c>
      <c r="AB442">
        <v>0</v>
      </c>
      <c r="AC442" t="s">
        <v>2959</v>
      </c>
      <c r="AD442" t="s">
        <v>61</v>
      </c>
      <c r="AE442">
        <v>0</v>
      </c>
      <c r="AG442">
        <v>43894</v>
      </c>
      <c r="AI442" t="s">
        <v>2289</v>
      </c>
      <c r="AJ442">
        <v>44021</v>
      </c>
      <c r="AK442" t="s">
        <v>4028</v>
      </c>
      <c r="AL442" t="s">
        <v>3564</v>
      </c>
      <c r="AN442" t="s">
        <v>10</v>
      </c>
      <c r="AO442" t="s">
        <v>2128</v>
      </c>
      <c r="AP442" t="s">
        <v>654</v>
      </c>
      <c r="AQ442" t="s">
        <v>418</v>
      </c>
      <c r="AR442" t="s">
        <v>2213</v>
      </c>
      <c r="AS442" t="s">
        <v>3565</v>
      </c>
      <c r="AT442" t="s">
        <v>67</v>
      </c>
      <c r="AU442" t="s">
        <v>3566</v>
      </c>
      <c r="AV442">
        <v>0</v>
      </c>
      <c r="AZ442" t="s">
        <v>4</v>
      </c>
      <c r="BC442" t="s">
        <v>11</v>
      </c>
      <c r="BE442" t="s">
        <v>60</v>
      </c>
      <c r="BH442" t="s">
        <v>60</v>
      </c>
      <c r="BK442" t="s">
        <v>10</v>
      </c>
      <c r="BL442">
        <v>360</v>
      </c>
      <c r="BM442" t="s">
        <v>2298</v>
      </c>
      <c r="BN442" t="s">
        <v>60</v>
      </c>
      <c r="BP442">
        <v>60</v>
      </c>
      <c r="BQ442" t="s">
        <v>61</v>
      </c>
      <c r="BR442">
        <v>46053</v>
      </c>
      <c r="BS442">
        <v>5.515068493150685</v>
      </c>
      <c r="BT442">
        <v>46053</v>
      </c>
      <c r="BU442" t="s">
        <v>11</v>
      </c>
      <c r="BV442">
        <v>1022324.97</v>
      </c>
      <c r="BW442">
        <v>195709.23</v>
      </c>
      <c r="BX442">
        <v>0.19143543955499787</v>
      </c>
      <c r="BY442" t="s">
        <v>2332</v>
      </c>
      <c r="BZ442" t="b">
        <v>0</v>
      </c>
      <c r="CA442" t="b">
        <v>0</v>
      </c>
      <c r="CB442" t="b">
        <v>0</v>
      </c>
      <c r="CC442" t="b">
        <v>0</v>
      </c>
      <c r="CD442" t="b">
        <v>0</v>
      </c>
      <c r="CE442" t="b">
        <v>0</v>
      </c>
      <c r="CF442" t="b">
        <v>0</v>
      </c>
      <c r="CG442" t="b">
        <v>0</v>
      </c>
      <c r="CH442" t="b">
        <v>0</v>
      </c>
      <c r="CI442" t="b">
        <v>0</v>
      </c>
      <c r="CJ442" t="b">
        <v>0</v>
      </c>
      <c r="CK442" t="b">
        <v>0</v>
      </c>
      <c r="CL442" t="b">
        <v>0</v>
      </c>
      <c r="CM442" t="b">
        <v>0</v>
      </c>
      <c r="CN442" t="b">
        <v>0</v>
      </c>
      <c r="CO442" t="b">
        <v>0</v>
      </c>
      <c r="CP442" t="b">
        <v>0</v>
      </c>
      <c r="CQ442" t="b">
        <v>0</v>
      </c>
      <c r="CR442" t="b">
        <v>0</v>
      </c>
    </row>
    <row r="443" spans="1:96" x14ac:dyDescent="0.25">
      <c r="A443">
        <v>676</v>
      </c>
      <c r="B443" t="s">
        <v>1218</v>
      </c>
      <c r="C443" t="s">
        <v>1220</v>
      </c>
      <c r="D443" t="s">
        <v>209</v>
      </c>
      <c r="E443" t="s">
        <v>72</v>
      </c>
      <c r="F443" t="s">
        <v>1219</v>
      </c>
      <c r="G443">
        <v>37620</v>
      </c>
      <c r="H443">
        <v>2</v>
      </c>
      <c r="I443" t="s">
        <v>122</v>
      </c>
      <c r="J443" t="s">
        <v>210</v>
      </c>
      <c r="K443">
        <v>9</v>
      </c>
      <c r="L443">
        <v>1500</v>
      </c>
      <c r="M443" t="s">
        <v>1221</v>
      </c>
      <c r="N443" t="s">
        <v>2296</v>
      </c>
      <c r="O443">
        <v>2</v>
      </c>
      <c r="P443">
        <v>3</v>
      </c>
      <c r="Q443">
        <v>0.91666666666666652</v>
      </c>
      <c r="V443">
        <v>1300000</v>
      </c>
      <c r="W443" t="s">
        <v>61</v>
      </c>
      <c r="X443">
        <v>58</v>
      </c>
      <c r="Y443">
        <v>13</v>
      </c>
      <c r="Z443" t="s">
        <v>61</v>
      </c>
      <c r="AA443">
        <v>0.77586206896551724</v>
      </c>
      <c r="AB443">
        <v>4</v>
      </c>
      <c r="AC443" t="s">
        <v>3462</v>
      </c>
      <c r="AD443" t="s">
        <v>3463</v>
      </c>
      <c r="AE443">
        <v>0</v>
      </c>
      <c r="AG443">
        <v>43873</v>
      </c>
      <c r="AH443">
        <v>43966</v>
      </c>
      <c r="AI443" t="s">
        <v>2289</v>
      </c>
      <c r="AJ443">
        <v>44014</v>
      </c>
      <c r="AK443" t="s">
        <v>4028</v>
      </c>
      <c r="AL443" t="s">
        <v>4114</v>
      </c>
      <c r="AM443">
        <v>44035</v>
      </c>
      <c r="AN443" t="s">
        <v>10</v>
      </c>
      <c r="AO443" t="s">
        <v>1222</v>
      </c>
      <c r="AP443">
        <v>26</v>
      </c>
      <c r="AQ443">
        <v>45</v>
      </c>
      <c r="AR443" t="s">
        <v>3110</v>
      </c>
      <c r="AS443" t="s">
        <v>3464</v>
      </c>
      <c r="AT443" t="s">
        <v>2717</v>
      </c>
      <c r="AU443" t="s">
        <v>3465</v>
      </c>
      <c r="AV443">
        <v>4</v>
      </c>
      <c r="AW443" t="s">
        <v>2293</v>
      </c>
      <c r="AX443" t="s">
        <v>2284</v>
      </c>
      <c r="AY443" t="s">
        <v>4</v>
      </c>
      <c r="AZ443" t="s">
        <v>2362</v>
      </c>
      <c r="BA443">
        <v>43966</v>
      </c>
      <c r="BC443" t="s">
        <v>11</v>
      </c>
      <c r="BE443">
        <v>43966</v>
      </c>
      <c r="BH443" t="s">
        <v>60</v>
      </c>
      <c r="BK443" t="s">
        <v>10</v>
      </c>
      <c r="BL443">
        <v>180</v>
      </c>
      <c r="BM443">
        <v>180</v>
      </c>
      <c r="BN443">
        <v>44326</v>
      </c>
      <c r="BP443">
        <v>30</v>
      </c>
      <c r="BQ443" t="s">
        <v>61</v>
      </c>
      <c r="BR443">
        <v>46418</v>
      </c>
      <c r="BS443">
        <v>1.0136986301369864</v>
      </c>
      <c r="BT443">
        <v>44410</v>
      </c>
      <c r="BU443" t="s">
        <v>10</v>
      </c>
      <c r="BV443">
        <v>311958.96000000002</v>
      </c>
      <c r="BW443">
        <v>-15635.96</v>
      </c>
      <c r="BX443">
        <v>-5.0121849361210842E-2</v>
      </c>
      <c r="BY443" t="s">
        <v>2286</v>
      </c>
      <c r="BZ443" t="b">
        <v>0</v>
      </c>
      <c r="CA443" t="b">
        <v>0</v>
      </c>
      <c r="CB443" t="b">
        <v>0</v>
      </c>
      <c r="CC443" t="b">
        <v>0</v>
      </c>
      <c r="CD443" t="b">
        <v>0</v>
      </c>
      <c r="CE443" t="b">
        <v>0</v>
      </c>
      <c r="CF443" t="b">
        <v>1</v>
      </c>
      <c r="CG443" t="b">
        <v>0</v>
      </c>
      <c r="CH443" t="b">
        <v>0</v>
      </c>
      <c r="CI443" t="b">
        <v>0</v>
      </c>
      <c r="CJ443" t="b">
        <v>1</v>
      </c>
      <c r="CK443" t="b">
        <v>0</v>
      </c>
      <c r="CL443" t="b">
        <v>0</v>
      </c>
      <c r="CM443" t="b">
        <v>0</v>
      </c>
      <c r="CN443" t="b">
        <v>0</v>
      </c>
      <c r="CO443" t="b">
        <v>0</v>
      </c>
      <c r="CP443" t="b">
        <v>0</v>
      </c>
      <c r="CQ443" t="b">
        <v>0</v>
      </c>
      <c r="CR443" t="b">
        <v>0</v>
      </c>
    </row>
    <row r="444" spans="1:96" x14ac:dyDescent="0.25">
      <c r="A444">
        <v>680</v>
      </c>
      <c r="B444" t="s">
        <v>644</v>
      </c>
      <c r="C444" t="s">
        <v>646</v>
      </c>
      <c r="D444" t="s">
        <v>151</v>
      </c>
      <c r="E444" t="s">
        <v>57</v>
      </c>
      <c r="F444" t="s">
        <v>645</v>
      </c>
      <c r="G444">
        <v>22801</v>
      </c>
      <c r="H444">
        <v>2</v>
      </c>
      <c r="I444" t="s">
        <v>122</v>
      </c>
      <c r="J444" t="s">
        <v>97</v>
      </c>
      <c r="K444">
        <v>13</v>
      </c>
      <c r="L444">
        <v>1916</v>
      </c>
      <c r="M444" t="s">
        <v>647</v>
      </c>
      <c r="N444" t="s">
        <v>1988</v>
      </c>
      <c r="O444">
        <v>2</v>
      </c>
      <c r="P444">
        <v>2</v>
      </c>
      <c r="Q444">
        <v>0.75</v>
      </c>
      <c r="V444">
        <v>914000</v>
      </c>
      <c r="W444" t="s">
        <v>61</v>
      </c>
      <c r="X444">
        <v>50</v>
      </c>
      <c r="Y444">
        <v>4</v>
      </c>
      <c r="Z444" t="s">
        <v>61</v>
      </c>
      <c r="AA444">
        <v>0.92</v>
      </c>
      <c r="AB444">
        <v>3</v>
      </c>
      <c r="AC444" t="s">
        <v>3748</v>
      </c>
      <c r="AD444" t="s">
        <v>3749</v>
      </c>
      <c r="AE444">
        <v>0</v>
      </c>
      <c r="AG444">
        <v>43875</v>
      </c>
      <c r="AI444" t="s">
        <v>3750</v>
      </c>
      <c r="AL444" t="s">
        <v>2303</v>
      </c>
      <c r="AN444" t="s">
        <v>10</v>
      </c>
      <c r="AO444" t="s">
        <v>648</v>
      </c>
      <c r="AP444" t="s">
        <v>140</v>
      </c>
      <c r="AQ444" t="s">
        <v>649</v>
      </c>
      <c r="AV444">
        <v>3</v>
      </c>
      <c r="BE444" t="s">
        <v>60</v>
      </c>
      <c r="BH444" t="s">
        <v>60</v>
      </c>
      <c r="BN444" t="s">
        <v>60</v>
      </c>
      <c r="BQ444" t="s">
        <v>61</v>
      </c>
      <c r="BR444">
        <v>44227</v>
      </c>
      <c r="BS444">
        <v>0.51232876712328768</v>
      </c>
      <c r="BT444">
        <v>44227</v>
      </c>
      <c r="BU444" t="s">
        <v>11</v>
      </c>
      <c r="BV444">
        <v>357037.42</v>
      </c>
      <c r="BW444">
        <v>62943.43</v>
      </c>
      <c r="BX444">
        <v>0.17629365011656203</v>
      </c>
      <c r="BY444" t="s">
        <v>2332</v>
      </c>
      <c r="BZ444" t="b">
        <v>0</v>
      </c>
      <c r="CA444" t="b">
        <v>1</v>
      </c>
      <c r="CB444" t="b">
        <v>0</v>
      </c>
      <c r="CC444" t="b">
        <v>1</v>
      </c>
      <c r="CD444" t="b">
        <v>0</v>
      </c>
      <c r="CE444" t="b">
        <v>0</v>
      </c>
      <c r="CF444" t="b">
        <v>0</v>
      </c>
      <c r="CG444" t="b">
        <v>0</v>
      </c>
      <c r="CH444" t="b">
        <v>0</v>
      </c>
      <c r="CI444" t="b">
        <v>0</v>
      </c>
      <c r="CJ444" t="b">
        <v>1</v>
      </c>
      <c r="CK444" t="b">
        <v>0</v>
      </c>
      <c r="CL444" t="b">
        <v>0</v>
      </c>
      <c r="CM444" t="b">
        <v>0</v>
      </c>
      <c r="CN444" t="b">
        <v>0</v>
      </c>
      <c r="CO444" t="b">
        <v>0</v>
      </c>
      <c r="CP444" t="b">
        <v>0</v>
      </c>
      <c r="CQ444" t="b">
        <v>0</v>
      </c>
      <c r="CR444" t="b">
        <v>0</v>
      </c>
    </row>
    <row r="445" spans="1:96" x14ac:dyDescent="0.25">
      <c r="A445">
        <v>681</v>
      </c>
      <c r="B445" t="s">
        <v>915</v>
      </c>
      <c r="C445" t="s">
        <v>916</v>
      </c>
      <c r="D445" t="s">
        <v>214</v>
      </c>
      <c r="E445" t="s">
        <v>72</v>
      </c>
      <c r="F445" t="s">
        <v>3466</v>
      </c>
      <c r="G445">
        <v>45069</v>
      </c>
      <c r="H445">
        <v>2</v>
      </c>
      <c r="I445" t="s">
        <v>122</v>
      </c>
      <c r="J445" t="s">
        <v>215</v>
      </c>
      <c r="K445">
        <v>16</v>
      </c>
      <c r="L445">
        <v>1600</v>
      </c>
      <c r="M445" t="s">
        <v>1042</v>
      </c>
      <c r="N445" t="s">
        <v>2296</v>
      </c>
      <c r="O445">
        <v>2</v>
      </c>
      <c r="P445">
        <v>2</v>
      </c>
      <c r="Q445">
        <v>0.75</v>
      </c>
      <c r="V445">
        <v>715000</v>
      </c>
      <c r="W445">
        <v>835805</v>
      </c>
      <c r="X445">
        <v>108</v>
      </c>
      <c r="Y445">
        <v>28</v>
      </c>
      <c r="Z445">
        <v>160253</v>
      </c>
      <c r="AA445">
        <v>0.7407407407407407</v>
      </c>
      <c r="AB445">
        <v>3</v>
      </c>
      <c r="AC445" t="s">
        <v>4016</v>
      </c>
      <c r="AD445" t="s">
        <v>61</v>
      </c>
      <c r="AE445">
        <v>0</v>
      </c>
      <c r="AG445">
        <v>43878</v>
      </c>
      <c r="AH445">
        <v>43984</v>
      </c>
      <c r="AI445" t="s">
        <v>3467</v>
      </c>
      <c r="AJ445">
        <v>44000</v>
      </c>
      <c r="AK445" t="s">
        <v>3978</v>
      </c>
      <c r="AL445" t="s">
        <v>3468</v>
      </c>
      <c r="AM445">
        <v>44011</v>
      </c>
      <c r="AN445" t="s">
        <v>10</v>
      </c>
      <c r="AO445" t="s">
        <v>917</v>
      </c>
      <c r="AP445" t="s">
        <v>100</v>
      </c>
      <c r="AQ445" t="s">
        <v>918</v>
      </c>
      <c r="AR445" t="s">
        <v>3469</v>
      </c>
      <c r="AS445" t="s">
        <v>4017</v>
      </c>
      <c r="AT445" t="s">
        <v>919</v>
      </c>
      <c r="AU445" t="s">
        <v>4018</v>
      </c>
      <c r="AV445">
        <v>3</v>
      </c>
      <c r="AW445" t="s">
        <v>2293</v>
      </c>
      <c r="AX445" t="s">
        <v>2284</v>
      </c>
      <c r="AZ445" t="s">
        <v>2294</v>
      </c>
      <c r="BC445" t="s">
        <v>10</v>
      </c>
      <c r="BD445">
        <v>180</v>
      </c>
      <c r="BE445" t="s">
        <v>60</v>
      </c>
      <c r="BH445" t="s">
        <v>60</v>
      </c>
      <c r="BJ445">
        <v>0.06</v>
      </c>
      <c r="BK445" t="s">
        <v>10</v>
      </c>
      <c r="BL445">
        <v>540</v>
      </c>
      <c r="BM445">
        <v>60</v>
      </c>
      <c r="BN445" t="s">
        <v>60</v>
      </c>
      <c r="BP445">
        <v>90</v>
      </c>
      <c r="BQ445" t="s">
        <v>61</v>
      </c>
      <c r="BR445">
        <v>46053</v>
      </c>
      <c r="BS445">
        <v>0.40821917808219177</v>
      </c>
      <c r="BT445">
        <v>44189</v>
      </c>
      <c r="BU445" t="s">
        <v>10</v>
      </c>
      <c r="BV445">
        <v>232249.68</v>
      </c>
      <c r="BW445">
        <v>-104273.56</v>
      </c>
      <c r="BX445">
        <v>-0.44897181343802067</v>
      </c>
      <c r="BY445" t="s">
        <v>2286</v>
      </c>
      <c r="BZ445" t="b">
        <v>0</v>
      </c>
      <c r="CA445" t="b">
        <v>0</v>
      </c>
      <c r="CB445" t="b">
        <v>0</v>
      </c>
      <c r="CC445" t="b">
        <v>0</v>
      </c>
      <c r="CD445" t="b">
        <v>0</v>
      </c>
      <c r="CE445" t="b">
        <v>0</v>
      </c>
      <c r="CF445" t="b">
        <v>1</v>
      </c>
      <c r="CG445" t="b">
        <v>1</v>
      </c>
      <c r="CH445" t="b">
        <v>0</v>
      </c>
      <c r="CI445" t="b">
        <v>0</v>
      </c>
      <c r="CJ445" t="b">
        <v>0</v>
      </c>
      <c r="CK445" t="b">
        <v>0</v>
      </c>
      <c r="CL445" t="b">
        <v>0</v>
      </c>
      <c r="CM445" t="b">
        <v>1</v>
      </c>
      <c r="CN445" t="b">
        <v>0</v>
      </c>
      <c r="CO445" t="b">
        <v>0</v>
      </c>
      <c r="CP445" t="b">
        <v>0</v>
      </c>
      <c r="CQ445" t="b">
        <v>0</v>
      </c>
      <c r="CR445" t="b">
        <v>0</v>
      </c>
    </row>
    <row r="446" spans="1:96" x14ac:dyDescent="0.25">
      <c r="A446">
        <v>682</v>
      </c>
      <c r="B446" t="s">
        <v>2129</v>
      </c>
      <c r="C446" t="s">
        <v>156</v>
      </c>
      <c r="D446" t="s">
        <v>131</v>
      </c>
      <c r="E446" t="s">
        <v>57</v>
      </c>
      <c r="F446" t="s">
        <v>2130</v>
      </c>
      <c r="G446">
        <v>32904</v>
      </c>
      <c r="H446">
        <v>2</v>
      </c>
      <c r="I446" t="s">
        <v>122</v>
      </c>
      <c r="J446" t="s">
        <v>157</v>
      </c>
      <c r="K446">
        <v>5</v>
      </c>
      <c r="L446">
        <v>2014</v>
      </c>
      <c r="M446" t="s">
        <v>219</v>
      </c>
      <c r="N446" t="s">
        <v>1988</v>
      </c>
      <c r="O446">
        <v>2</v>
      </c>
      <c r="P446">
        <v>3</v>
      </c>
      <c r="Q446">
        <v>0.91666666666666652</v>
      </c>
      <c r="V446">
        <v>723804</v>
      </c>
      <c r="W446">
        <v>750535</v>
      </c>
      <c r="X446">
        <v>84</v>
      </c>
      <c r="Y446">
        <v>9</v>
      </c>
      <c r="Z446">
        <v>43600</v>
      </c>
      <c r="AA446">
        <v>0.8928571428571429</v>
      </c>
      <c r="AB446">
        <v>5</v>
      </c>
      <c r="AC446" t="s">
        <v>3933</v>
      </c>
      <c r="AD446" t="s">
        <v>3742</v>
      </c>
      <c r="AE446">
        <v>0</v>
      </c>
      <c r="AG446">
        <v>43884</v>
      </c>
      <c r="AI446" t="s">
        <v>3934</v>
      </c>
      <c r="AL446" t="s">
        <v>3935</v>
      </c>
      <c r="AM446">
        <v>43970</v>
      </c>
      <c r="AN446" t="s">
        <v>10</v>
      </c>
      <c r="AO446" t="s">
        <v>2131</v>
      </c>
      <c r="AP446" t="s">
        <v>100</v>
      </c>
      <c r="AQ446" t="s">
        <v>101</v>
      </c>
      <c r="AR446">
        <v>4</v>
      </c>
      <c r="AS446" t="s">
        <v>3936</v>
      </c>
      <c r="AT446" t="s">
        <v>2281</v>
      </c>
      <c r="AU446" t="s">
        <v>3937</v>
      </c>
      <c r="AV446">
        <v>5</v>
      </c>
      <c r="AZ446" t="s">
        <v>3188</v>
      </c>
      <c r="BC446" t="s">
        <v>11</v>
      </c>
      <c r="BE446" t="s">
        <v>60</v>
      </c>
      <c r="BH446" t="s">
        <v>60</v>
      </c>
      <c r="BK446" t="s">
        <v>10</v>
      </c>
      <c r="BL446">
        <v>180</v>
      </c>
      <c r="BM446">
        <v>60</v>
      </c>
      <c r="BN446" t="s">
        <v>60</v>
      </c>
      <c r="BP446">
        <v>180</v>
      </c>
      <c r="BQ446" t="s">
        <v>61</v>
      </c>
      <c r="BR446">
        <v>46053</v>
      </c>
      <c r="BS446">
        <v>5.515068493150685</v>
      </c>
      <c r="BT446">
        <v>46053</v>
      </c>
      <c r="BU446" t="s">
        <v>11</v>
      </c>
      <c r="BV446">
        <v>504427.76</v>
      </c>
      <c r="BW446">
        <v>59408.06</v>
      </c>
      <c r="BX446">
        <v>0.11777317727319368</v>
      </c>
      <c r="BY446" t="s">
        <v>2332</v>
      </c>
      <c r="BZ446" t="b">
        <v>1</v>
      </c>
      <c r="CA446" t="b">
        <v>1</v>
      </c>
      <c r="CB446" t="b">
        <v>0</v>
      </c>
      <c r="CC446" t="b">
        <v>0</v>
      </c>
      <c r="CD446" t="b">
        <v>0</v>
      </c>
      <c r="CE446" t="b">
        <v>0</v>
      </c>
      <c r="CF446" t="b">
        <v>1</v>
      </c>
      <c r="CG446" t="b">
        <v>1</v>
      </c>
      <c r="CH446" t="b">
        <v>0</v>
      </c>
      <c r="CI446" t="b">
        <v>0</v>
      </c>
      <c r="CJ446" t="b">
        <v>0</v>
      </c>
      <c r="CK446" t="b">
        <v>0</v>
      </c>
      <c r="CL446" t="b">
        <v>0</v>
      </c>
      <c r="CM446" t="b">
        <v>0</v>
      </c>
      <c r="CN446" t="b">
        <v>0</v>
      </c>
      <c r="CO446" t="b">
        <v>0</v>
      </c>
      <c r="CP446" t="b">
        <v>0</v>
      </c>
      <c r="CQ446" t="b">
        <v>0</v>
      </c>
      <c r="CR446" t="b">
        <v>0</v>
      </c>
    </row>
    <row r="447" spans="1:96" x14ac:dyDescent="0.25">
      <c r="A447">
        <v>688</v>
      </c>
      <c r="B447" t="s">
        <v>141</v>
      </c>
      <c r="C447" t="s">
        <v>143</v>
      </c>
      <c r="D447" t="s">
        <v>144</v>
      </c>
      <c r="E447" t="s">
        <v>57</v>
      </c>
      <c r="F447" t="s">
        <v>142</v>
      </c>
      <c r="G447">
        <v>19154</v>
      </c>
      <c r="H447">
        <v>2</v>
      </c>
      <c r="I447" t="s">
        <v>122</v>
      </c>
      <c r="J447" t="s">
        <v>182</v>
      </c>
      <c r="K447">
        <v>3</v>
      </c>
      <c r="L447">
        <v>1916</v>
      </c>
      <c r="M447" t="s">
        <v>98</v>
      </c>
      <c r="N447" t="s">
        <v>2306</v>
      </c>
      <c r="O447">
        <v>3</v>
      </c>
      <c r="P447">
        <v>1</v>
      </c>
      <c r="Q447">
        <v>0.75</v>
      </c>
      <c r="V447">
        <v>1603000</v>
      </c>
      <c r="W447">
        <v>1603530</v>
      </c>
      <c r="X447">
        <v>131</v>
      </c>
      <c r="Y447">
        <v>10</v>
      </c>
      <c r="Z447">
        <v>390739</v>
      </c>
      <c r="AA447">
        <v>0.92366412213740456</v>
      </c>
      <c r="AB447">
        <v>6</v>
      </c>
      <c r="AC447" t="s">
        <v>3782</v>
      </c>
      <c r="AD447" t="s">
        <v>3783</v>
      </c>
      <c r="AE447">
        <v>3</v>
      </c>
      <c r="AF447" t="s">
        <v>3784</v>
      </c>
      <c r="AG447">
        <v>43894</v>
      </c>
      <c r="AI447" t="s">
        <v>3785</v>
      </c>
      <c r="AL447" t="s">
        <v>3786</v>
      </c>
      <c r="AN447" t="s">
        <v>10</v>
      </c>
      <c r="AO447" t="s">
        <v>145</v>
      </c>
      <c r="AP447" t="s">
        <v>146</v>
      </c>
      <c r="AQ447" t="s">
        <v>101</v>
      </c>
      <c r="AR447">
        <v>8</v>
      </c>
      <c r="AS447" t="s">
        <v>3787</v>
      </c>
      <c r="AT447" t="s">
        <v>78</v>
      </c>
      <c r="AU447" t="s">
        <v>147</v>
      </c>
      <c r="AV447">
        <v>3</v>
      </c>
      <c r="AW447" t="s">
        <v>2293</v>
      </c>
      <c r="AZ447" t="s">
        <v>3188</v>
      </c>
      <c r="BC447" t="s">
        <v>11</v>
      </c>
      <c r="BE447" t="s">
        <v>60</v>
      </c>
      <c r="BH447" t="s">
        <v>60</v>
      </c>
      <c r="BK447" t="s">
        <v>10</v>
      </c>
      <c r="BN447" t="s">
        <v>60</v>
      </c>
      <c r="BQ447" t="s">
        <v>61</v>
      </c>
      <c r="BR447">
        <v>46053</v>
      </c>
      <c r="BS447">
        <v>5.515068493150685</v>
      </c>
      <c r="BT447">
        <v>46053</v>
      </c>
      <c r="BU447" t="s">
        <v>11</v>
      </c>
      <c r="BV447">
        <v>452751.9</v>
      </c>
      <c r="BW447">
        <v>44801.79</v>
      </c>
      <c r="BX447">
        <v>9.895439422783206E-2</v>
      </c>
      <c r="BY447" t="s">
        <v>2332</v>
      </c>
      <c r="BZ447" t="b">
        <v>0</v>
      </c>
      <c r="CA447" t="b">
        <v>1</v>
      </c>
      <c r="CB447" t="b">
        <v>0</v>
      </c>
      <c r="CC447" t="b">
        <v>1</v>
      </c>
      <c r="CD447" t="b">
        <v>0</v>
      </c>
      <c r="CE447" t="b">
        <v>1</v>
      </c>
      <c r="CF447" t="b">
        <v>0</v>
      </c>
      <c r="CG447" t="b">
        <v>0</v>
      </c>
      <c r="CH447" t="b">
        <v>0</v>
      </c>
      <c r="CI447" t="b">
        <v>1</v>
      </c>
      <c r="CJ447" t="b">
        <v>0</v>
      </c>
      <c r="CK447" t="b">
        <v>0</v>
      </c>
      <c r="CL447" t="b">
        <v>1</v>
      </c>
      <c r="CM447" t="b">
        <v>0</v>
      </c>
      <c r="CN447" t="b">
        <v>1</v>
      </c>
      <c r="CO447" t="b">
        <v>1</v>
      </c>
      <c r="CP447" t="b">
        <v>0</v>
      </c>
      <c r="CQ447" t="b">
        <v>0</v>
      </c>
      <c r="CR447" t="b">
        <v>0</v>
      </c>
    </row>
    <row r="448" spans="1:96" x14ac:dyDescent="0.25">
      <c r="A448">
        <v>692</v>
      </c>
      <c r="B448" t="s">
        <v>2132</v>
      </c>
      <c r="C448" t="s">
        <v>2134</v>
      </c>
      <c r="D448" t="s">
        <v>131</v>
      </c>
      <c r="E448" t="s">
        <v>113</v>
      </c>
      <c r="F448" t="s">
        <v>2133</v>
      </c>
      <c r="G448">
        <v>33559</v>
      </c>
      <c r="H448">
        <v>2</v>
      </c>
      <c r="I448" t="s">
        <v>122</v>
      </c>
      <c r="J448" t="s">
        <v>157</v>
      </c>
      <c r="K448">
        <v>5</v>
      </c>
      <c r="L448">
        <v>2000</v>
      </c>
      <c r="M448" t="s">
        <v>98</v>
      </c>
      <c r="N448" t="s">
        <v>2296</v>
      </c>
      <c r="O448">
        <v>2</v>
      </c>
      <c r="P448">
        <v>3</v>
      </c>
      <c r="Q448">
        <v>0.91666666666666652</v>
      </c>
      <c r="V448">
        <v>454226</v>
      </c>
      <c r="W448">
        <v>455731</v>
      </c>
      <c r="X448">
        <v>116</v>
      </c>
      <c r="Y448">
        <v>2</v>
      </c>
      <c r="Z448">
        <v>10469</v>
      </c>
      <c r="AA448">
        <v>0.98275862068965514</v>
      </c>
      <c r="AB448">
        <v>0</v>
      </c>
      <c r="AC448" t="s">
        <v>2959</v>
      </c>
      <c r="AD448" t="s">
        <v>61</v>
      </c>
      <c r="AE448">
        <v>0</v>
      </c>
      <c r="AG448">
        <v>43878</v>
      </c>
      <c r="AI448" t="s">
        <v>3495</v>
      </c>
      <c r="AL448" t="s">
        <v>3496</v>
      </c>
      <c r="AN448" t="s">
        <v>10</v>
      </c>
      <c r="AO448" t="s">
        <v>2135</v>
      </c>
      <c r="AP448" t="s">
        <v>842</v>
      </c>
      <c r="AQ448" t="s">
        <v>418</v>
      </c>
      <c r="AR448" t="s">
        <v>2213</v>
      </c>
      <c r="AS448" t="s">
        <v>2526</v>
      </c>
      <c r="AT448" t="s">
        <v>2554</v>
      </c>
      <c r="AU448" t="s">
        <v>3497</v>
      </c>
      <c r="AV448">
        <v>0</v>
      </c>
      <c r="AW448" t="s">
        <v>2293</v>
      </c>
      <c r="AX448" t="s">
        <v>2301</v>
      </c>
      <c r="AZ448" t="s">
        <v>4</v>
      </c>
      <c r="BC448" t="s">
        <v>11</v>
      </c>
      <c r="BE448" t="s">
        <v>60</v>
      </c>
      <c r="BH448" t="s">
        <v>60</v>
      </c>
      <c r="BK448" t="s">
        <v>10</v>
      </c>
      <c r="BL448">
        <v>360</v>
      </c>
      <c r="BM448">
        <v>60</v>
      </c>
      <c r="BN448" t="s">
        <v>60</v>
      </c>
      <c r="BP448">
        <v>90</v>
      </c>
      <c r="BQ448" t="s">
        <v>61</v>
      </c>
      <c r="BR448">
        <v>46053</v>
      </c>
      <c r="BS448">
        <v>5.515068493150685</v>
      </c>
      <c r="BT448">
        <v>46053</v>
      </c>
      <c r="BU448" t="s">
        <v>11</v>
      </c>
      <c r="BV448">
        <v>496055.95</v>
      </c>
      <c r="BW448">
        <v>-91158.65</v>
      </c>
      <c r="BX448">
        <v>-0.18376687145875378</v>
      </c>
      <c r="BY448" t="s">
        <v>2332</v>
      </c>
      <c r="BZ448" t="b">
        <v>0</v>
      </c>
      <c r="CA448" t="b">
        <v>0</v>
      </c>
      <c r="CB448" t="b">
        <v>0</v>
      </c>
      <c r="CC448" t="b">
        <v>0</v>
      </c>
      <c r="CD448" t="b">
        <v>0</v>
      </c>
      <c r="CE448" t="b">
        <v>0</v>
      </c>
      <c r="CF448" t="b">
        <v>0</v>
      </c>
      <c r="CG448" t="b">
        <v>0</v>
      </c>
      <c r="CH448" t="b">
        <v>0</v>
      </c>
      <c r="CI448" t="b">
        <v>0</v>
      </c>
      <c r="CJ448" t="b">
        <v>0</v>
      </c>
      <c r="CK448" t="b">
        <v>0</v>
      </c>
      <c r="CL448" t="b">
        <v>0</v>
      </c>
      <c r="CM448" t="b">
        <v>0</v>
      </c>
      <c r="CN448" t="b">
        <v>0</v>
      </c>
      <c r="CO448" t="b">
        <v>0</v>
      </c>
      <c r="CP448" t="b">
        <v>0</v>
      </c>
      <c r="CQ448" t="b">
        <v>0</v>
      </c>
      <c r="CR448" t="b">
        <v>0</v>
      </c>
    </row>
    <row r="449" spans="1:96" x14ac:dyDescent="0.25">
      <c r="A449">
        <v>690</v>
      </c>
      <c r="B449" t="s">
        <v>693</v>
      </c>
      <c r="C449" t="s">
        <v>695</v>
      </c>
      <c r="D449" t="s">
        <v>340</v>
      </c>
      <c r="E449" t="s">
        <v>57</v>
      </c>
      <c r="F449" t="s">
        <v>694</v>
      </c>
      <c r="G449">
        <v>53719</v>
      </c>
      <c r="H449">
        <v>2</v>
      </c>
      <c r="I449" t="s">
        <v>122</v>
      </c>
      <c r="J449" t="s">
        <v>272</v>
      </c>
      <c r="K449">
        <v>12</v>
      </c>
      <c r="L449">
        <v>1262</v>
      </c>
      <c r="M449" t="s">
        <v>231</v>
      </c>
      <c r="N449" t="s">
        <v>1988</v>
      </c>
      <c r="O449">
        <v>2</v>
      </c>
      <c r="P449">
        <v>3</v>
      </c>
      <c r="Q449">
        <v>0.91666666666666652</v>
      </c>
      <c r="V449">
        <v>1158620</v>
      </c>
      <c r="W449">
        <v>691023</v>
      </c>
      <c r="X449">
        <v>87</v>
      </c>
      <c r="Y449">
        <v>9</v>
      </c>
      <c r="Z449">
        <v>171943</v>
      </c>
      <c r="AA449">
        <v>0.89655172413793105</v>
      </c>
      <c r="AB449">
        <v>6</v>
      </c>
      <c r="AC449" t="s">
        <v>2475</v>
      </c>
      <c r="AD449" t="s">
        <v>2476</v>
      </c>
      <c r="AE449">
        <v>2</v>
      </c>
      <c r="AF449" t="s">
        <v>2477</v>
      </c>
      <c r="AG449">
        <v>43892</v>
      </c>
      <c r="AI449" t="s">
        <v>2478</v>
      </c>
      <c r="AL449" t="s">
        <v>2479</v>
      </c>
      <c r="AN449" t="s">
        <v>10</v>
      </c>
      <c r="AO449" t="s">
        <v>696</v>
      </c>
      <c r="AP449" t="s">
        <v>560</v>
      </c>
      <c r="AQ449" t="s">
        <v>1255</v>
      </c>
      <c r="AR449">
        <v>3</v>
      </c>
      <c r="AS449" t="s">
        <v>2480</v>
      </c>
      <c r="AT449" t="s">
        <v>2431</v>
      </c>
      <c r="AU449" t="s">
        <v>2462</v>
      </c>
      <c r="AV449">
        <v>4</v>
      </c>
      <c r="AW449" t="s">
        <v>2293</v>
      </c>
      <c r="AX449" t="s">
        <v>2284</v>
      </c>
      <c r="AZ449" t="s">
        <v>2362</v>
      </c>
      <c r="BC449" t="s">
        <v>10</v>
      </c>
      <c r="BD449">
        <v>0</v>
      </c>
      <c r="BE449" t="s">
        <v>60</v>
      </c>
      <c r="BH449" t="s">
        <v>60</v>
      </c>
      <c r="BJ449">
        <v>0.06</v>
      </c>
      <c r="BK449" t="s">
        <v>10</v>
      </c>
      <c r="BL449" t="s">
        <v>2433</v>
      </c>
      <c r="BM449">
        <v>60</v>
      </c>
      <c r="BN449" t="s">
        <v>60</v>
      </c>
      <c r="BP449">
        <v>60</v>
      </c>
      <c r="BQ449" t="s">
        <v>61</v>
      </c>
      <c r="BR449">
        <v>46418</v>
      </c>
      <c r="BS449">
        <v>4.9315068493150684E-2</v>
      </c>
      <c r="BT449">
        <v>44058</v>
      </c>
      <c r="BU449" t="s">
        <v>10</v>
      </c>
      <c r="BV449">
        <v>396740.23</v>
      </c>
      <c r="BW449">
        <v>-11640.81</v>
      </c>
      <c r="BX449">
        <v>-2.9341138406861336E-2</v>
      </c>
      <c r="BY449" t="s">
        <v>405</v>
      </c>
      <c r="BZ449" t="b">
        <v>0</v>
      </c>
      <c r="CA449" t="b">
        <v>1</v>
      </c>
      <c r="CB449" t="b">
        <v>0</v>
      </c>
      <c r="CC449" t="b">
        <v>1</v>
      </c>
      <c r="CD449" t="b">
        <v>0</v>
      </c>
      <c r="CE449" t="b">
        <v>0</v>
      </c>
      <c r="CF449" t="b">
        <v>1</v>
      </c>
      <c r="CG449" t="b">
        <v>0</v>
      </c>
      <c r="CH449" t="b">
        <v>0</v>
      </c>
      <c r="CI449" t="b">
        <v>0</v>
      </c>
      <c r="CJ449" t="b">
        <v>0</v>
      </c>
      <c r="CK449" t="b">
        <v>0</v>
      </c>
      <c r="CL449" t="b">
        <v>0</v>
      </c>
      <c r="CM449" t="b">
        <v>0</v>
      </c>
      <c r="CN449" t="b">
        <v>0</v>
      </c>
      <c r="CO449" t="b">
        <v>0</v>
      </c>
      <c r="CP449" t="b">
        <v>0</v>
      </c>
      <c r="CQ449" t="b">
        <v>0</v>
      </c>
      <c r="CR449" t="b">
        <v>0</v>
      </c>
    </row>
    <row r="450" spans="1:96" x14ac:dyDescent="0.25">
      <c r="A450">
        <v>693</v>
      </c>
      <c r="B450" t="s">
        <v>655</v>
      </c>
      <c r="C450" t="s">
        <v>657</v>
      </c>
      <c r="D450" t="s">
        <v>90</v>
      </c>
      <c r="E450" t="s">
        <v>113</v>
      </c>
      <c r="F450" t="s">
        <v>656</v>
      </c>
      <c r="G450">
        <v>36535</v>
      </c>
      <c r="H450">
        <v>2</v>
      </c>
      <c r="I450" t="s">
        <v>122</v>
      </c>
      <c r="J450" t="s">
        <v>210</v>
      </c>
      <c r="K450">
        <v>9</v>
      </c>
      <c r="L450">
        <v>2400</v>
      </c>
      <c r="M450" t="s">
        <v>188</v>
      </c>
      <c r="N450" t="s">
        <v>1988</v>
      </c>
      <c r="O450">
        <v>1</v>
      </c>
      <c r="P450">
        <v>2</v>
      </c>
      <c r="Q450">
        <v>0.5</v>
      </c>
      <c r="V450" t="s">
        <v>61</v>
      </c>
      <c r="W450" t="s">
        <v>61</v>
      </c>
      <c r="X450">
        <v>97</v>
      </c>
      <c r="Y450">
        <v>15</v>
      </c>
      <c r="Z450" t="s">
        <v>61</v>
      </c>
      <c r="AA450">
        <v>0.84536082474226804</v>
      </c>
      <c r="AB450">
        <v>0</v>
      </c>
      <c r="AC450" t="s">
        <v>2959</v>
      </c>
      <c r="AD450" t="s">
        <v>61</v>
      </c>
      <c r="AF450">
        <v>0</v>
      </c>
      <c r="AG450">
        <v>43878</v>
      </c>
      <c r="AH450">
        <v>43983</v>
      </c>
      <c r="AI450" t="s">
        <v>2960</v>
      </c>
      <c r="AJ450">
        <v>44021</v>
      </c>
      <c r="AK450" t="s">
        <v>4028</v>
      </c>
      <c r="AL450" t="s">
        <v>2303</v>
      </c>
      <c r="AM450">
        <v>43985</v>
      </c>
      <c r="AN450" t="s">
        <v>10</v>
      </c>
      <c r="AO450" t="s">
        <v>658</v>
      </c>
      <c r="AP450" t="s">
        <v>190</v>
      </c>
      <c r="AQ450" t="s">
        <v>659</v>
      </c>
      <c r="AR450" t="s">
        <v>2213</v>
      </c>
      <c r="AS450" t="s">
        <v>2526</v>
      </c>
      <c r="AT450" t="s">
        <v>2961</v>
      </c>
      <c r="AU450" t="s">
        <v>2962</v>
      </c>
      <c r="AV450">
        <v>0</v>
      </c>
      <c r="AZ450" t="s">
        <v>4</v>
      </c>
      <c r="BB450" t="s">
        <v>2963</v>
      </c>
      <c r="BC450" t="s">
        <v>10</v>
      </c>
      <c r="BD450">
        <v>360</v>
      </c>
      <c r="BE450" t="s">
        <v>60</v>
      </c>
      <c r="BF450" t="s">
        <v>2710</v>
      </c>
      <c r="BH450" t="e">
        <v>#VALUE!</v>
      </c>
      <c r="BJ450">
        <v>0.05</v>
      </c>
      <c r="BK450" t="s">
        <v>10</v>
      </c>
      <c r="BL450">
        <v>725</v>
      </c>
      <c r="BM450">
        <v>60</v>
      </c>
      <c r="BN450" t="s">
        <v>60</v>
      </c>
      <c r="BP450">
        <v>90</v>
      </c>
      <c r="BQ450" t="s">
        <v>61</v>
      </c>
      <c r="BR450">
        <v>44227</v>
      </c>
      <c r="BS450">
        <v>-120.65753424657534</v>
      </c>
      <c r="BT450">
        <v>0</v>
      </c>
      <c r="BU450" t="s">
        <v>10</v>
      </c>
      <c r="BV450">
        <v>484485.19</v>
      </c>
      <c r="BW450">
        <v>-7772.97</v>
      </c>
      <c r="BX450">
        <v>-1.6043772153282954E-2</v>
      </c>
      <c r="BY450" t="s">
        <v>2286</v>
      </c>
      <c r="BZ450" t="b">
        <v>0</v>
      </c>
      <c r="CA450" t="b">
        <v>0</v>
      </c>
      <c r="CB450" t="b">
        <v>0</v>
      </c>
      <c r="CC450" t="b">
        <v>0</v>
      </c>
      <c r="CD450" t="b">
        <v>0</v>
      </c>
      <c r="CE450" t="b">
        <v>0</v>
      </c>
      <c r="CF450" t="b">
        <v>0</v>
      </c>
      <c r="CG450" t="b">
        <v>0</v>
      </c>
      <c r="CH450" t="b">
        <v>0</v>
      </c>
      <c r="CI450" t="b">
        <v>0</v>
      </c>
      <c r="CJ450" t="b">
        <v>0</v>
      </c>
      <c r="CK450" t="b">
        <v>0</v>
      </c>
      <c r="CL450" t="b">
        <v>0</v>
      </c>
      <c r="CM450" t="b">
        <v>0</v>
      </c>
      <c r="CN450" t="b">
        <v>0</v>
      </c>
      <c r="CO450" t="b">
        <v>0</v>
      </c>
      <c r="CP450" t="b">
        <v>0</v>
      </c>
      <c r="CQ450" t="b">
        <v>0</v>
      </c>
      <c r="CR450" t="b">
        <v>0</v>
      </c>
    </row>
    <row r="451" spans="1:96" x14ac:dyDescent="0.25">
      <c r="A451">
        <v>695</v>
      </c>
      <c r="B451" t="s">
        <v>93</v>
      </c>
      <c r="C451" t="s">
        <v>95</v>
      </c>
      <c r="D451" t="s">
        <v>96</v>
      </c>
      <c r="E451" t="s">
        <v>57</v>
      </c>
      <c r="F451" t="s">
        <v>94</v>
      </c>
      <c r="G451">
        <v>21076</v>
      </c>
      <c r="H451">
        <v>2</v>
      </c>
      <c r="I451" t="s">
        <v>122</v>
      </c>
      <c r="J451" t="s">
        <v>97</v>
      </c>
      <c r="K451">
        <v>13</v>
      </c>
      <c r="L451">
        <v>1529</v>
      </c>
      <c r="M451" t="s">
        <v>98</v>
      </c>
      <c r="N451" t="s">
        <v>1988</v>
      </c>
      <c r="O451">
        <v>2</v>
      </c>
      <c r="P451">
        <v>3</v>
      </c>
      <c r="Q451">
        <v>0.91666666666666652</v>
      </c>
      <c r="V451">
        <v>1663107</v>
      </c>
      <c r="W451">
        <v>1628990</v>
      </c>
      <c r="X451">
        <v>231</v>
      </c>
      <c r="Y451">
        <v>2</v>
      </c>
      <c r="Z451">
        <v>22094</v>
      </c>
      <c r="AA451">
        <v>0.9913419913419913</v>
      </c>
      <c r="AB451">
        <v>5</v>
      </c>
      <c r="AC451" t="s">
        <v>3397</v>
      </c>
      <c r="AD451" t="s">
        <v>3398</v>
      </c>
      <c r="AE451">
        <v>0</v>
      </c>
      <c r="AG451">
        <v>43894</v>
      </c>
      <c r="AI451" t="s">
        <v>3399</v>
      </c>
      <c r="AL451" t="s">
        <v>3400</v>
      </c>
      <c r="AN451" t="s">
        <v>10</v>
      </c>
      <c r="AO451" t="s">
        <v>99</v>
      </c>
      <c r="AP451" t="s">
        <v>100</v>
      </c>
      <c r="AQ451" t="s">
        <v>101</v>
      </c>
      <c r="AR451">
        <v>8</v>
      </c>
      <c r="AS451" t="s">
        <v>3396</v>
      </c>
      <c r="AT451" t="s">
        <v>2281</v>
      </c>
      <c r="AU451" t="s">
        <v>2777</v>
      </c>
      <c r="AV451">
        <v>5</v>
      </c>
      <c r="AZ451" t="s">
        <v>3188</v>
      </c>
      <c r="BC451" t="s">
        <v>11</v>
      </c>
      <c r="BE451" t="s">
        <v>60</v>
      </c>
      <c r="BH451" t="s">
        <v>60</v>
      </c>
      <c r="BK451" t="s">
        <v>10</v>
      </c>
      <c r="BL451">
        <v>180</v>
      </c>
      <c r="BM451">
        <v>60</v>
      </c>
      <c r="BN451" t="s">
        <v>60</v>
      </c>
      <c r="BP451">
        <v>180</v>
      </c>
      <c r="BQ451" t="s">
        <v>61</v>
      </c>
      <c r="BR451">
        <v>46053</v>
      </c>
      <c r="BS451">
        <v>5.515068493150685</v>
      </c>
      <c r="BT451">
        <v>46053</v>
      </c>
      <c r="BU451" t="s">
        <v>11</v>
      </c>
      <c r="BV451">
        <v>454639.75</v>
      </c>
      <c r="BW451">
        <v>-6033.77</v>
      </c>
      <c r="BX451">
        <v>-1.327154081885713E-2</v>
      </c>
      <c r="BY451" t="s">
        <v>2332</v>
      </c>
      <c r="BZ451" t="b">
        <v>0</v>
      </c>
      <c r="CA451" t="b">
        <v>0</v>
      </c>
      <c r="CB451" t="b">
        <v>0</v>
      </c>
      <c r="CC451" t="b">
        <v>0</v>
      </c>
      <c r="CD451" t="b">
        <v>0</v>
      </c>
      <c r="CE451" t="b">
        <v>0</v>
      </c>
      <c r="CF451" t="b">
        <v>0</v>
      </c>
      <c r="CG451" t="b">
        <v>0</v>
      </c>
      <c r="CH451" t="b">
        <v>0</v>
      </c>
      <c r="CI451" t="b">
        <v>1</v>
      </c>
      <c r="CJ451" t="b">
        <v>0</v>
      </c>
      <c r="CK451" t="b">
        <v>0</v>
      </c>
      <c r="CL451" t="b">
        <v>1</v>
      </c>
      <c r="CM451" t="b">
        <v>0</v>
      </c>
      <c r="CN451" t="b">
        <v>0</v>
      </c>
      <c r="CO451" t="b">
        <v>0</v>
      </c>
      <c r="CP451" t="b">
        <v>0</v>
      </c>
      <c r="CQ451" t="b">
        <v>0</v>
      </c>
      <c r="CR451" t="b">
        <v>0</v>
      </c>
    </row>
    <row r="452" spans="1:96" x14ac:dyDescent="0.25">
      <c r="A452">
        <v>698</v>
      </c>
      <c r="B452" t="s">
        <v>2189</v>
      </c>
      <c r="C452" t="s">
        <v>2191</v>
      </c>
      <c r="D452" t="s">
        <v>214</v>
      </c>
      <c r="E452" t="s">
        <v>113</v>
      </c>
      <c r="F452" t="s">
        <v>2190</v>
      </c>
      <c r="G452">
        <v>43074</v>
      </c>
      <c r="H452">
        <v>2</v>
      </c>
      <c r="I452" t="s">
        <v>122</v>
      </c>
      <c r="J452" t="s">
        <v>215</v>
      </c>
      <c r="K452">
        <v>16</v>
      </c>
      <c r="L452">
        <v>1300</v>
      </c>
      <c r="M452" t="s">
        <v>188</v>
      </c>
      <c r="N452" t="s">
        <v>1988</v>
      </c>
      <c r="O452">
        <v>1</v>
      </c>
      <c r="P452">
        <v>2</v>
      </c>
      <c r="Q452">
        <v>0.5</v>
      </c>
      <c r="V452" t="s">
        <v>61</v>
      </c>
      <c r="W452" t="s">
        <v>61</v>
      </c>
      <c r="X452">
        <v>69</v>
      </c>
      <c r="Y452">
        <v>13</v>
      </c>
      <c r="Z452" t="s">
        <v>61</v>
      </c>
      <c r="AA452">
        <v>0.81159420289855078</v>
      </c>
      <c r="AB452">
        <v>0</v>
      </c>
      <c r="AC452" t="s">
        <v>2959</v>
      </c>
      <c r="AD452" t="s">
        <v>61</v>
      </c>
      <c r="AG452">
        <v>43878</v>
      </c>
      <c r="AH452">
        <v>43983</v>
      </c>
      <c r="AI452" t="s">
        <v>3357</v>
      </c>
      <c r="AJ452">
        <v>44014</v>
      </c>
      <c r="AK452" t="s">
        <v>4028</v>
      </c>
      <c r="AL452" t="s">
        <v>3358</v>
      </c>
      <c r="AM452">
        <v>43985</v>
      </c>
      <c r="AN452" t="s">
        <v>10</v>
      </c>
      <c r="AO452" t="s">
        <v>2192</v>
      </c>
      <c r="AP452">
        <v>4</v>
      </c>
      <c r="AQ452">
        <v>25</v>
      </c>
      <c r="AR452" t="s">
        <v>2213</v>
      </c>
      <c r="AS452" t="s">
        <v>3359</v>
      </c>
      <c r="AT452" t="s">
        <v>2320</v>
      </c>
      <c r="AU452" t="s">
        <v>3360</v>
      </c>
      <c r="AV452">
        <v>0</v>
      </c>
      <c r="AZ452" t="s">
        <v>4</v>
      </c>
      <c r="BC452" t="s">
        <v>11</v>
      </c>
      <c r="BE452" t="s">
        <v>60</v>
      </c>
      <c r="BH452" t="s">
        <v>60</v>
      </c>
      <c r="BK452" t="s">
        <v>10</v>
      </c>
      <c r="BL452">
        <v>360</v>
      </c>
      <c r="BM452">
        <v>60</v>
      </c>
      <c r="BN452" t="s">
        <v>60</v>
      </c>
      <c r="BP452">
        <v>90</v>
      </c>
      <c r="BQ452" t="s">
        <v>61</v>
      </c>
      <c r="BR452">
        <v>46418</v>
      </c>
      <c r="BS452">
        <v>6.515068493150685</v>
      </c>
      <c r="BT452">
        <v>46418</v>
      </c>
      <c r="BU452" t="s">
        <v>11</v>
      </c>
      <c r="BV452">
        <v>488468.14</v>
      </c>
      <c r="BW452">
        <v>10913.7</v>
      </c>
      <c r="BX452">
        <v>2.2342705913224965E-2</v>
      </c>
      <c r="BY452" t="s">
        <v>2286</v>
      </c>
      <c r="BZ452" t="b">
        <v>0</v>
      </c>
      <c r="CA452" t="b">
        <v>0</v>
      </c>
      <c r="CB452" t="b">
        <v>0</v>
      </c>
      <c r="CC452" t="b">
        <v>0</v>
      </c>
      <c r="CD452" t="b">
        <v>0</v>
      </c>
      <c r="CE452" t="b">
        <v>0</v>
      </c>
      <c r="CF452" t="b">
        <v>0</v>
      </c>
      <c r="CG452" t="b">
        <v>0</v>
      </c>
      <c r="CH452" t="b">
        <v>0</v>
      </c>
      <c r="CI452" t="b">
        <v>0</v>
      </c>
      <c r="CJ452" t="b">
        <v>0</v>
      </c>
      <c r="CK452" t="b">
        <v>0</v>
      </c>
      <c r="CL452" t="b">
        <v>0</v>
      </c>
      <c r="CM452" t="b">
        <v>0</v>
      </c>
      <c r="CN452" t="b">
        <v>0</v>
      </c>
      <c r="CO452" t="b">
        <v>0</v>
      </c>
      <c r="CP452" t="b">
        <v>0</v>
      </c>
      <c r="CQ452" t="b">
        <v>0</v>
      </c>
      <c r="CR452" t="b">
        <v>0</v>
      </c>
    </row>
    <row r="453" spans="1:96" x14ac:dyDescent="0.25">
      <c r="A453">
        <v>802</v>
      </c>
      <c r="B453" t="s">
        <v>906</v>
      </c>
      <c r="C453" t="s">
        <v>535</v>
      </c>
      <c r="D453" t="s">
        <v>121</v>
      </c>
      <c r="E453" t="s">
        <v>57</v>
      </c>
      <c r="F453" t="s">
        <v>3710</v>
      </c>
      <c r="G453">
        <v>48066</v>
      </c>
      <c r="H453">
        <v>2</v>
      </c>
      <c r="I453" t="s">
        <v>122</v>
      </c>
      <c r="J453" t="s">
        <v>123</v>
      </c>
      <c r="K453">
        <v>10</v>
      </c>
      <c r="L453">
        <v>1527</v>
      </c>
      <c r="M453" t="s">
        <v>907</v>
      </c>
      <c r="N453" t="s">
        <v>1988</v>
      </c>
      <c r="O453">
        <v>2</v>
      </c>
      <c r="P453">
        <v>2</v>
      </c>
      <c r="Q453">
        <v>0.75</v>
      </c>
      <c r="V453">
        <v>933492</v>
      </c>
      <c r="W453" t="s">
        <v>61</v>
      </c>
      <c r="X453">
        <v>54</v>
      </c>
      <c r="Y453">
        <v>2</v>
      </c>
      <c r="Z453" t="s">
        <v>61</v>
      </c>
      <c r="AA453">
        <v>0.96296296296296291</v>
      </c>
      <c r="AB453">
        <v>3</v>
      </c>
      <c r="AC453" t="s">
        <v>3711</v>
      </c>
      <c r="AD453" t="s">
        <v>3712</v>
      </c>
      <c r="AE453">
        <v>0</v>
      </c>
      <c r="AG453">
        <v>43885</v>
      </c>
      <c r="AI453" t="s">
        <v>3713</v>
      </c>
      <c r="AL453" t="s">
        <v>3714</v>
      </c>
      <c r="AN453" t="s">
        <v>10</v>
      </c>
      <c r="AO453" t="s">
        <v>908</v>
      </c>
      <c r="AP453" t="s">
        <v>325</v>
      </c>
      <c r="AQ453" t="s">
        <v>909</v>
      </c>
      <c r="AR453">
        <v>2</v>
      </c>
      <c r="AS453" t="s">
        <v>3715</v>
      </c>
      <c r="AT453" t="s">
        <v>2554</v>
      </c>
      <c r="AU453" t="s">
        <v>3716</v>
      </c>
      <c r="AV453">
        <v>3</v>
      </c>
      <c r="AZ453" t="s">
        <v>2362</v>
      </c>
      <c r="BC453" t="s">
        <v>11</v>
      </c>
      <c r="BE453" t="s">
        <v>60</v>
      </c>
      <c r="BH453" t="s">
        <v>60</v>
      </c>
      <c r="BN453" t="s">
        <v>60</v>
      </c>
      <c r="BQ453" t="s">
        <v>61</v>
      </c>
      <c r="BR453">
        <v>46418</v>
      </c>
      <c r="BS453">
        <v>0.43013698630136987</v>
      </c>
      <c r="BT453">
        <v>44197</v>
      </c>
      <c r="BU453" t="s">
        <v>10</v>
      </c>
      <c r="BV453">
        <v>408915.94</v>
      </c>
      <c r="BW453">
        <v>36783.730000000003</v>
      </c>
      <c r="BX453">
        <v>8.9954258080523847E-2</v>
      </c>
      <c r="BY453" t="s">
        <v>2332</v>
      </c>
      <c r="BZ453" t="b">
        <v>0</v>
      </c>
      <c r="CA453" t="b">
        <v>0</v>
      </c>
      <c r="CB453" t="b">
        <v>0</v>
      </c>
      <c r="CC453" t="b">
        <v>1</v>
      </c>
      <c r="CD453" t="b">
        <v>0</v>
      </c>
      <c r="CE453" t="b">
        <v>0</v>
      </c>
      <c r="CF453" t="b">
        <v>1</v>
      </c>
      <c r="CG453" t="b">
        <v>0</v>
      </c>
      <c r="CH453" t="b">
        <v>0</v>
      </c>
      <c r="CI453" t="b">
        <v>0</v>
      </c>
      <c r="CJ453" t="b">
        <v>0</v>
      </c>
      <c r="CK453" t="b">
        <v>0</v>
      </c>
      <c r="CL453" t="b">
        <v>0</v>
      </c>
      <c r="CM453" t="b">
        <v>0</v>
      </c>
      <c r="CN453" t="b">
        <v>0</v>
      </c>
      <c r="CO453" t="b">
        <v>0</v>
      </c>
      <c r="CP453" t="b">
        <v>0</v>
      </c>
      <c r="CQ453" t="b">
        <v>0</v>
      </c>
      <c r="CR453" t="b">
        <v>0</v>
      </c>
    </row>
    <row r="454" spans="1:96" x14ac:dyDescent="0.25">
      <c r="A454">
        <v>699</v>
      </c>
      <c r="B454" t="s">
        <v>794</v>
      </c>
      <c r="C454" t="s">
        <v>795</v>
      </c>
      <c r="D454" t="s">
        <v>271</v>
      </c>
      <c r="E454" t="s">
        <v>113</v>
      </c>
      <c r="F454" t="s">
        <v>3484</v>
      </c>
      <c r="G454">
        <v>60502</v>
      </c>
      <c r="H454" t="s">
        <v>2197</v>
      </c>
      <c r="I454" t="s">
        <v>61</v>
      </c>
      <c r="J454" t="s">
        <v>2197</v>
      </c>
      <c r="K454" t="s">
        <v>2197</v>
      </c>
      <c r="L454">
        <v>1556</v>
      </c>
      <c r="M454" t="s">
        <v>98</v>
      </c>
      <c r="N454" t="s">
        <v>2296</v>
      </c>
      <c r="O454">
        <v>2</v>
      </c>
      <c r="P454">
        <v>2</v>
      </c>
      <c r="Q454">
        <v>0.75</v>
      </c>
      <c r="V454">
        <v>687615</v>
      </c>
      <c r="W454">
        <v>717110</v>
      </c>
      <c r="X454">
        <v>165</v>
      </c>
      <c r="Y454">
        <v>5</v>
      </c>
      <c r="Z454">
        <v>44782</v>
      </c>
      <c r="AA454">
        <v>0.96969696969696972</v>
      </c>
      <c r="AB454">
        <v>0</v>
      </c>
      <c r="AC454" t="s">
        <v>2959</v>
      </c>
      <c r="AD454" t="s">
        <v>61</v>
      </c>
      <c r="AE454">
        <v>0</v>
      </c>
      <c r="AG454">
        <v>43892</v>
      </c>
      <c r="AI454" t="s">
        <v>3485</v>
      </c>
      <c r="AL454" t="s">
        <v>2303</v>
      </c>
      <c r="AN454" t="s">
        <v>10</v>
      </c>
      <c r="AO454" t="s">
        <v>796</v>
      </c>
      <c r="AP454">
        <v>36</v>
      </c>
      <c r="AQ454" t="s">
        <v>418</v>
      </c>
      <c r="AR454" t="s">
        <v>2213</v>
      </c>
      <c r="AS454" t="s">
        <v>1586</v>
      </c>
      <c r="AT454" t="s">
        <v>3486</v>
      </c>
      <c r="AU454" t="s">
        <v>3487</v>
      </c>
      <c r="AV454">
        <v>0</v>
      </c>
      <c r="BC454" t="s">
        <v>10</v>
      </c>
      <c r="BD454">
        <v>360</v>
      </c>
      <c r="BE454" t="s">
        <v>60</v>
      </c>
      <c r="BH454" t="s">
        <v>60</v>
      </c>
      <c r="BJ454">
        <v>0.06</v>
      </c>
      <c r="BK454" t="s">
        <v>10</v>
      </c>
      <c r="BL454">
        <v>720</v>
      </c>
      <c r="BM454">
        <v>60</v>
      </c>
      <c r="BN454" t="s">
        <v>60</v>
      </c>
      <c r="BP454">
        <v>90</v>
      </c>
      <c r="BQ454" t="s">
        <v>61</v>
      </c>
      <c r="BR454">
        <v>46418</v>
      </c>
      <c r="BS454">
        <v>6.515068493150685</v>
      </c>
      <c r="BT454">
        <v>46418</v>
      </c>
      <c r="BU454" t="s">
        <v>11</v>
      </c>
      <c r="BV454" t="s">
        <v>60</v>
      </c>
      <c r="BW454" t="s">
        <v>60</v>
      </c>
      <c r="BX454" t="e">
        <v>#VALUE!</v>
      </c>
      <c r="BY454" t="s">
        <v>2197</v>
      </c>
      <c r="BZ454" t="b">
        <v>0</v>
      </c>
      <c r="CA454" t="b">
        <v>0</v>
      </c>
      <c r="CB454" t="b">
        <v>0</v>
      </c>
      <c r="CC454" t="b">
        <v>0</v>
      </c>
      <c r="CD454" t="b">
        <v>0</v>
      </c>
      <c r="CE454" t="b">
        <v>0</v>
      </c>
      <c r="CF454" t="b">
        <v>0</v>
      </c>
      <c r="CG454" t="b">
        <v>0</v>
      </c>
      <c r="CH454" t="b">
        <v>0</v>
      </c>
      <c r="CI454" t="b">
        <v>0</v>
      </c>
      <c r="CJ454" t="b">
        <v>0</v>
      </c>
      <c r="CK454" t="b">
        <v>0</v>
      </c>
      <c r="CL454" t="b">
        <v>0</v>
      </c>
      <c r="CM454" t="b">
        <v>0</v>
      </c>
      <c r="CN454" t="b">
        <v>0</v>
      </c>
      <c r="CO454" t="b">
        <v>0</v>
      </c>
      <c r="CP454" t="b">
        <v>0</v>
      </c>
      <c r="CQ454" t="b">
        <v>0</v>
      </c>
      <c r="CR454" t="b">
        <v>0</v>
      </c>
    </row>
    <row r="455" spans="1:96" x14ac:dyDescent="0.25">
      <c r="A455">
        <v>803</v>
      </c>
      <c r="B455" t="s">
        <v>111</v>
      </c>
      <c r="C455" t="s">
        <v>112</v>
      </c>
      <c r="D455" t="s">
        <v>96</v>
      </c>
      <c r="E455" t="s">
        <v>113</v>
      </c>
      <c r="F455" t="s">
        <v>3581</v>
      </c>
      <c r="G455">
        <v>20871</v>
      </c>
      <c r="H455">
        <v>2</v>
      </c>
      <c r="I455" t="s">
        <v>122</v>
      </c>
      <c r="J455" t="s">
        <v>97</v>
      </c>
      <c r="K455">
        <v>13</v>
      </c>
      <c r="L455">
        <v>1321</v>
      </c>
      <c r="M455" t="s">
        <v>98</v>
      </c>
      <c r="N455" t="s">
        <v>2296</v>
      </c>
      <c r="O455">
        <v>3</v>
      </c>
      <c r="P455">
        <v>1</v>
      </c>
      <c r="Q455">
        <v>0.75</v>
      </c>
      <c r="V455">
        <v>400000</v>
      </c>
      <c r="W455" t="s">
        <v>61</v>
      </c>
      <c r="X455">
        <v>111</v>
      </c>
      <c r="Y455">
        <v>18</v>
      </c>
      <c r="Z455" t="s">
        <v>61</v>
      </c>
      <c r="AA455">
        <v>0.83783783783783783</v>
      </c>
      <c r="AB455">
        <v>0</v>
      </c>
      <c r="AC455" t="s">
        <v>2959</v>
      </c>
      <c r="AD455" t="s">
        <v>61</v>
      </c>
      <c r="AE455">
        <v>0</v>
      </c>
      <c r="AG455">
        <v>43894</v>
      </c>
      <c r="AI455" t="s">
        <v>3582</v>
      </c>
      <c r="AJ455">
        <v>44013</v>
      </c>
      <c r="AK455" t="s">
        <v>2300</v>
      </c>
      <c r="AL455" t="s">
        <v>4115</v>
      </c>
      <c r="AM455">
        <v>44018</v>
      </c>
      <c r="AN455" t="s">
        <v>10</v>
      </c>
      <c r="AO455" t="s">
        <v>114</v>
      </c>
      <c r="AP455" t="s">
        <v>115</v>
      </c>
      <c r="AQ455" t="s">
        <v>116</v>
      </c>
      <c r="AR455" t="s">
        <v>2213</v>
      </c>
      <c r="AS455" t="s">
        <v>117</v>
      </c>
      <c r="AT455" t="s">
        <v>67</v>
      </c>
      <c r="AU455" t="s">
        <v>118</v>
      </c>
      <c r="AV455">
        <v>0</v>
      </c>
      <c r="AW455" t="s">
        <v>2293</v>
      </c>
      <c r="AX455" t="s">
        <v>2284</v>
      </c>
      <c r="AY455" t="s">
        <v>4</v>
      </c>
      <c r="AZ455" t="s">
        <v>4</v>
      </c>
      <c r="BC455" t="s">
        <v>10</v>
      </c>
      <c r="BD455">
        <v>360</v>
      </c>
      <c r="BE455" t="s">
        <v>60</v>
      </c>
      <c r="BH455" t="s">
        <v>60</v>
      </c>
      <c r="BJ455" t="s">
        <v>2878</v>
      </c>
      <c r="BK455" t="s">
        <v>10</v>
      </c>
      <c r="BL455">
        <v>720</v>
      </c>
      <c r="BM455">
        <v>90</v>
      </c>
      <c r="BN455" t="s">
        <v>60</v>
      </c>
      <c r="BP455">
        <v>60</v>
      </c>
      <c r="BQ455" t="s">
        <v>61</v>
      </c>
      <c r="BR455">
        <v>46418</v>
      </c>
      <c r="BS455">
        <v>6.515068493150685</v>
      </c>
      <c r="BT455">
        <v>46418</v>
      </c>
      <c r="BU455" t="s">
        <v>11</v>
      </c>
      <c r="BV455">
        <v>433652.36</v>
      </c>
      <c r="BW455">
        <v>-79628.87</v>
      </c>
      <c r="BX455">
        <v>-0.18362374414381141</v>
      </c>
      <c r="BY455" t="s">
        <v>2332</v>
      </c>
      <c r="BZ455" t="b">
        <v>0</v>
      </c>
      <c r="CA455" t="b">
        <v>0</v>
      </c>
      <c r="CB455" t="b">
        <v>0</v>
      </c>
      <c r="CC455" t="b">
        <v>0</v>
      </c>
      <c r="CD455" t="b">
        <v>0</v>
      </c>
      <c r="CE455" t="b">
        <v>0</v>
      </c>
      <c r="CF455" t="b">
        <v>0</v>
      </c>
      <c r="CG455" t="b">
        <v>0</v>
      </c>
      <c r="CH455" t="b">
        <v>0</v>
      </c>
      <c r="CI455" t="b">
        <v>0</v>
      </c>
      <c r="CJ455" t="b">
        <v>0</v>
      </c>
      <c r="CK455" t="b">
        <v>0</v>
      </c>
      <c r="CL455" t="b">
        <v>0</v>
      </c>
      <c r="CM455" t="b">
        <v>0</v>
      </c>
      <c r="CN455" t="b">
        <v>0</v>
      </c>
      <c r="CO455" t="b">
        <v>0</v>
      </c>
      <c r="CP455" t="b">
        <v>0</v>
      </c>
      <c r="CQ455" t="b">
        <v>0</v>
      </c>
      <c r="CR455" t="b">
        <v>0</v>
      </c>
    </row>
    <row r="456" spans="1:96" x14ac:dyDescent="0.25">
      <c r="A456">
        <v>804</v>
      </c>
      <c r="B456" t="s">
        <v>887</v>
      </c>
      <c r="C456" t="s">
        <v>889</v>
      </c>
      <c r="D456" t="s">
        <v>56</v>
      </c>
      <c r="E456" t="s">
        <v>57</v>
      </c>
      <c r="F456" t="s">
        <v>888</v>
      </c>
      <c r="G456">
        <v>14580</v>
      </c>
      <c r="H456">
        <v>1</v>
      </c>
      <c r="I456" t="s">
        <v>4027</v>
      </c>
      <c r="J456" t="s">
        <v>73</v>
      </c>
      <c r="K456">
        <v>2</v>
      </c>
      <c r="L456">
        <v>2021</v>
      </c>
      <c r="M456" t="s">
        <v>890</v>
      </c>
      <c r="N456" t="s">
        <v>2296</v>
      </c>
      <c r="O456">
        <v>2</v>
      </c>
      <c r="P456">
        <v>2</v>
      </c>
      <c r="Q456">
        <v>0.75</v>
      </c>
      <c r="V456">
        <v>800000</v>
      </c>
      <c r="W456" t="s">
        <v>61</v>
      </c>
      <c r="X456">
        <v>40</v>
      </c>
      <c r="Y456">
        <v>7</v>
      </c>
      <c r="Z456" t="s">
        <v>61</v>
      </c>
      <c r="AA456">
        <v>0.82499999999999996</v>
      </c>
      <c r="AB456">
        <v>4</v>
      </c>
      <c r="AC456" t="s">
        <v>3361</v>
      </c>
      <c r="AD456" t="s">
        <v>61</v>
      </c>
      <c r="AE456">
        <v>0</v>
      </c>
      <c r="AG456">
        <v>43874</v>
      </c>
      <c r="AI456" t="s">
        <v>3362</v>
      </c>
      <c r="AJ456">
        <v>44000</v>
      </c>
      <c r="AK456" t="s">
        <v>4033</v>
      </c>
      <c r="AL456" t="s">
        <v>4116</v>
      </c>
      <c r="AM456">
        <v>44006</v>
      </c>
      <c r="AN456" t="s">
        <v>10</v>
      </c>
      <c r="AO456" t="s">
        <v>891</v>
      </c>
      <c r="AP456" t="s">
        <v>560</v>
      </c>
      <c r="AQ456" t="s">
        <v>892</v>
      </c>
      <c r="AR456">
        <v>4</v>
      </c>
      <c r="AS456" t="s">
        <v>3363</v>
      </c>
      <c r="AT456" t="s">
        <v>2281</v>
      </c>
      <c r="AU456" t="s">
        <v>3364</v>
      </c>
      <c r="AV456">
        <v>4</v>
      </c>
      <c r="AW456" t="s">
        <v>2293</v>
      </c>
      <c r="AX456" t="s">
        <v>2284</v>
      </c>
      <c r="AY456" t="s">
        <v>4</v>
      </c>
      <c r="AZ456" t="s">
        <v>2362</v>
      </c>
      <c r="BC456" t="s">
        <v>11</v>
      </c>
      <c r="BE456" t="s">
        <v>60</v>
      </c>
      <c r="BH456" t="s">
        <v>60</v>
      </c>
      <c r="BK456" t="s">
        <v>10</v>
      </c>
      <c r="BL456">
        <v>180</v>
      </c>
      <c r="BM456" t="s">
        <v>2363</v>
      </c>
      <c r="BN456" t="s">
        <v>60</v>
      </c>
      <c r="BP456" t="s">
        <v>2285</v>
      </c>
      <c r="BQ456" t="s">
        <v>61</v>
      </c>
      <c r="BR456">
        <v>46418</v>
      </c>
      <c r="BS456">
        <v>0.40273972602739727</v>
      </c>
      <c r="BT456">
        <v>44187</v>
      </c>
      <c r="BU456" t="s">
        <v>10</v>
      </c>
      <c r="BV456">
        <v>334060.46999999997</v>
      </c>
      <c r="BW456">
        <v>-40227.699999999997</v>
      </c>
      <c r="BX456">
        <v>-0.12042041370533904</v>
      </c>
      <c r="BY456" t="s">
        <v>2332</v>
      </c>
      <c r="BZ456" t="b">
        <v>0</v>
      </c>
      <c r="CA456" t="b">
        <v>0</v>
      </c>
      <c r="CB456" t="b">
        <v>0</v>
      </c>
      <c r="CC456" t="b">
        <v>0</v>
      </c>
      <c r="CD456" t="b">
        <v>0</v>
      </c>
      <c r="CE456" t="b">
        <v>0</v>
      </c>
      <c r="CF456" t="b">
        <v>1</v>
      </c>
      <c r="CG456" t="b">
        <v>0</v>
      </c>
      <c r="CH456" t="b">
        <v>0</v>
      </c>
      <c r="CI456" t="b">
        <v>0</v>
      </c>
      <c r="CJ456" t="b">
        <v>0</v>
      </c>
      <c r="CK456" t="b">
        <v>0</v>
      </c>
      <c r="CL456" t="b">
        <v>0</v>
      </c>
      <c r="CM456" t="b">
        <v>0</v>
      </c>
      <c r="CN456" t="b">
        <v>0</v>
      </c>
      <c r="CO456" t="b">
        <v>0</v>
      </c>
      <c r="CP456" t="b">
        <v>0</v>
      </c>
      <c r="CQ456" t="b">
        <v>0</v>
      </c>
      <c r="CR456" t="b">
        <v>0</v>
      </c>
    </row>
    <row r="457" spans="1:96" x14ac:dyDescent="0.25">
      <c r="A457">
        <v>689</v>
      </c>
      <c r="B457" t="s">
        <v>893</v>
      </c>
      <c r="C457" t="s">
        <v>895</v>
      </c>
      <c r="D457" t="s">
        <v>96</v>
      </c>
      <c r="E457" t="s">
        <v>72</v>
      </c>
      <c r="F457" t="s">
        <v>894</v>
      </c>
      <c r="G457">
        <v>21030</v>
      </c>
      <c r="H457">
        <v>2</v>
      </c>
      <c r="I457" t="s">
        <v>122</v>
      </c>
      <c r="J457" t="s">
        <v>182</v>
      </c>
      <c r="K457">
        <v>3</v>
      </c>
      <c r="L457">
        <v>1650</v>
      </c>
      <c r="M457" t="s">
        <v>896</v>
      </c>
      <c r="N457" t="s">
        <v>2296</v>
      </c>
      <c r="O457">
        <v>1</v>
      </c>
      <c r="P457">
        <v>2</v>
      </c>
      <c r="Q457">
        <v>0.5</v>
      </c>
      <c r="V457">
        <v>950000</v>
      </c>
      <c r="W457" t="s">
        <v>61</v>
      </c>
      <c r="X457">
        <v>55</v>
      </c>
      <c r="Y457">
        <v>3</v>
      </c>
      <c r="Z457" t="s">
        <v>61</v>
      </c>
      <c r="AA457">
        <v>0.94545454545454544</v>
      </c>
      <c r="AB457">
        <v>2</v>
      </c>
      <c r="AC457" t="s">
        <v>4019</v>
      </c>
      <c r="AD457" t="s">
        <v>2515</v>
      </c>
      <c r="AE457">
        <v>0</v>
      </c>
      <c r="AG457">
        <v>43875</v>
      </c>
      <c r="AI457" t="s">
        <v>2289</v>
      </c>
      <c r="AL457" t="s">
        <v>4117</v>
      </c>
      <c r="AM457">
        <v>43971</v>
      </c>
      <c r="AN457" t="s">
        <v>10</v>
      </c>
      <c r="AO457" t="s">
        <v>897</v>
      </c>
      <c r="AP457" t="s">
        <v>734</v>
      </c>
      <c r="AQ457" t="s">
        <v>898</v>
      </c>
      <c r="AR457" t="s">
        <v>2516</v>
      </c>
      <c r="AS457" t="s">
        <v>2517</v>
      </c>
      <c r="AT457" t="s">
        <v>2518</v>
      </c>
      <c r="AU457" t="s">
        <v>2519</v>
      </c>
      <c r="AV457">
        <v>2</v>
      </c>
      <c r="AW457" t="s">
        <v>2293</v>
      </c>
      <c r="AX457" t="s">
        <v>2284</v>
      </c>
      <c r="AY457" t="s">
        <v>3</v>
      </c>
      <c r="AZ457" t="s">
        <v>2362</v>
      </c>
      <c r="BC457" t="s">
        <v>10</v>
      </c>
      <c r="BD457">
        <v>0</v>
      </c>
      <c r="BE457" t="s">
        <v>60</v>
      </c>
      <c r="BH457" t="s">
        <v>60</v>
      </c>
      <c r="BJ457" t="s">
        <v>2520</v>
      </c>
      <c r="BK457" t="s">
        <v>10</v>
      </c>
      <c r="BL457">
        <v>180</v>
      </c>
      <c r="BN457" t="s">
        <v>60</v>
      </c>
      <c r="BP457">
        <v>30</v>
      </c>
      <c r="BQ457" t="s">
        <v>61</v>
      </c>
      <c r="BR457">
        <v>46053</v>
      </c>
      <c r="BS457">
        <v>0.18082191780821918</v>
      </c>
      <c r="BT457">
        <v>44106</v>
      </c>
      <c r="BU457" t="s">
        <v>10</v>
      </c>
      <c r="BV457">
        <v>285646.78000000003</v>
      </c>
      <c r="BW457">
        <v>-67077.94</v>
      </c>
      <c r="BX457">
        <v>-0.23482827287603242</v>
      </c>
      <c r="BY457" t="s">
        <v>405</v>
      </c>
      <c r="BZ457" t="b">
        <v>0</v>
      </c>
      <c r="CA457" t="b">
        <v>0</v>
      </c>
      <c r="CB457" t="b">
        <v>0</v>
      </c>
      <c r="CC457" t="b">
        <v>1</v>
      </c>
      <c r="CD457" t="b">
        <v>0</v>
      </c>
      <c r="CE457" t="b">
        <v>0</v>
      </c>
      <c r="CF457" t="b">
        <v>1</v>
      </c>
      <c r="CG457" t="b">
        <v>0</v>
      </c>
      <c r="CH457" t="b">
        <v>0</v>
      </c>
      <c r="CI457" t="b">
        <v>0</v>
      </c>
      <c r="CJ457" t="b">
        <v>0</v>
      </c>
      <c r="CK457" t="b">
        <v>0</v>
      </c>
      <c r="CL457" t="b">
        <v>1</v>
      </c>
      <c r="CM457" t="b">
        <v>0</v>
      </c>
      <c r="CN457" t="b">
        <v>0</v>
      </c>
      <c r="CO457" t="b">
        <v>0</v>
      </c>
      <c r="CP457" t="b">
        <v>0</v>
      </c>
      <c r="CQ457" t="b">
        <v>0</v>
      </c>
      <c r="CR457" t="b">
        <v>0</v>
      </c>
    </row>
    <row r="458" spans="1:96" x14ac:dyDescent="0.25">
      <c r="A458">
        <v>805</v>
      </c>
      <c r="B458" t="s">
        <v>928</v>
      </c>
      <c r="C458" t="s">
        <v>929</v>
      </c>
      <c r="D458" t="s">
        <v>96</v>
      </c>
      <c r="E458" t="s">
        <v>113</v>
      </c>
      <c r="F458" t="s">
        <v>3531</v>
      </c>
      <c r="G458">
        <v>20745</v>
      </c>
      <c r="H458">
        <v>2</v>
      </c>
      <c r="I458" t="s">
        <v>122</v>
      </c>
      <c r="J458" t="s">
        <v>97</v>
      </c>
      <c r="K458">
        <v>13</v>
      </c>
      <c r="L458">
        <v>1212</v>
      </c>
      <c r="M458" t="s">
        <v>188</v>
      </c>
      <c r="N458" t="s">
        <v>1988</v>
      </c>
      <c r="O458">
        <v>2</v>
      </c>
      <c r="P458">
        <v>2</v>
      </c>
      <c r="Q458">
        <v>0.75</v>
      </c>
      <c r="V458" t="s">
        <v>61</v>
      </c>
      <c r="W458" t="s">
        <v>61</v>
      </c>
      <c r="X458">
        <v>75</v>
      </c>
      <c r="Y458">
        <v>4</v>
      </c>
      <c r="Z458" t="s">
        <v>61</v>
      </c>
      <c r="AA458">
        <v>0.94666666666666666</v>
      </c>
      <c r="AB458">
        <v>0</v>
      </c>
      <c r="AC458" t="s">
        <v>2959</v>
      </c>
      <c r="AD458" t="s">
        <v>61</v>
      </c>
      <c r="AE458">
        <v>0</v>
      </c>
      <c r="AG458">
        <v>43894</v>
      </c>
      <c r="AH458">
        <v>44023</v>
      </c>
      <c r="AI458" t="s">
        <v>2289</v>
      </c>
      <c r="AJ458">
        <v>44021</v>
      </c>
      <c r="AK458" t="s">
        <v>4028</v>
      </c>
      <c r="AL458" t="s">
        <v>2303</v>
      </c>
      <c r="AN458" t="s">
        <v>10</v>
      </c>
      <c r="AO458" t="s">
        <v>930</v>
      </c>
      <c r="AP458" t="s">
        <v>203</v>
      </c>
      <c r="AQ458">
        <v>0</v>
      </c>
      <c r="AR458" t="s">
        <v>2213</v>
      </c>
      <c r="AS458" t="s">
        <v>2526</v>
      </c>
      <c r="AT458" t="s">
        <v>3532</v>
      </c>
      <c r="AU458" t="s">
        <v>3533</v>
      </c>
      <c r="AV458">
        <v>0</v>
      </c>
      <c r="AZ458" t="s">
        <v>4</v>
      </c>
      <c r="BC458" t="s">
        <v>10</v>
      </c>
      <c r="BD458">
        <v>360</v>
      </c>
      <c r="BE458" t="s">
        <v>60</v>
      </c>
      <c r="BF458" t="s">
        <v>2710</v>
      </c>
      <c r="BH458" t="e">
        <v>#VALUE!</v>
      </c>
      <c r="BJ458">
        <v>0.05</v>
      </c>
      <c r="BK458" t="s">
        <v>10</v>
      </c>
      <c r="BL458">
        <v>725</v>
      </c>
      <c r="BM458">
        <v>60</v>
      </c>
      <c r="BN458" t="s">
        <v>60</v>
      </c>
      <c r="BP458">
        <v>90</v>
      </c>
      <c r="BQ458" t="s">
        <v>61</v>
      </c>
      <c r="BR458">
        <v>46418</v>
      </c>
      <c r="BS458">
        <v>1.2547945205479452</v>
      </c>
      <c r="BT458">
        <v>44498</v>
      </c>
      <c r="BU458" t="s">
        <v>10</v>
      </c>
      <c r="BV458">
        <v>469504.16</v>
      </c>
      <c r="BW458">
        <v>-29088.33</v>
      </c>
      <c r="BX458">
        <v>-6.1955425485473871E-2</v>
      </c>
      <c r="BY458" t="s">
        <v>2286</v>
      </c>
      <c r="BZ458" t="b">
        <v>0</v>
      </c>
      <c r="CA458" t="b">
        <v>0</v>
      </c>
      <c r="CB458" t="b">
        <v>0</v>
      </c>
      <c r="CC458" t="b">
        <v>0</v>
      </c>
      <c r="CD458" t="b">
        <v>0</v>
      </c>
      <c r="CE458" t="b">
        <v>0</v>
      </c>
      <c r="CF458" t="b">
        <v>0</v>
      </c>
      <c r="CG458" t="b">
        <v>0</v>
      </c>
      <c r="CH458" t="b">
        <v>0</v>
      </c>
      <c r="CI458" t="b">
        <v>0</v>
      </c>
      <c r="CJ458" t="b">
        <v>0</v>
      </c>
      <c r="CK458" t="b">
        <v>0</v>
      </c>
      <c r="CL458" t="b">
        <v>0</v>
      </c>
      <c r="CM458" t="b">
        <v>0</v>
      </c>
      <c r="CN458" t="b">
        <v>0</v>
      </c>
      <c r="CO458" t="b">
        <v>0</v>
      </c>
      <c r="CP458" t="b">
        <v>0</v>
      </c>
      <c r="CQ458" t="b">
        <v>0</v>
      </c>
      <c r="CR458" t="b">
        <v>0</v>
      </c>
    </row>
    <row r="459" spans="1:96" x14ac:dyDescent="0.25">
      <c r="A459">
        <v>806</v>
      </c>
      <c r="B459" t="s">
        <v>931</v>
      </c>
      <c r="C459" t="s">
        <v>932</v>
      </c>
      <c r="D459" t="s">
        <v>56</v>
      </c>
      <c r="E459" t="s">
        <v>113</v>
      </c>
      <c r="F459" t="s">
        <v>3001</v>
      </c>
      <c r="G459">
        <v>11729</v>
      </c>
      <c r="H459">
        <v>1</v>
      </c>
      <c r="I459" t="s">
        <v>4027</v>
      </c>
      <c r="J459" t="s">
        <v>58</v>
      </c>
      <c r="K459">
        <v>8</v>
      </c>
      <c r="L459">
        <v>1198</v>
      </c>
      <c r="M459" t="s">
        <v>188</v>
      </c>
      <c r="N459" t="s">
        <v>1988</v>
      </c>
      <c r="O459">
        <v>2</v>
      </c>
      <c r="P459">
        <v>2</v>
      </c>
      <c r="Q459">
        <v>0.75</v>
      </c>
      <c r="V459" t="s">
        <v>61</v>
      </c>
      <c r="W459" t="s">
        <v>61</v>
      </c>
      <c r="X459">
        <v>106</v>
      </c>
      <c r="Y459">
        <v>4</v>
      </c>
      <c r="Z459" t="s">
        <v>61</v>
      </c>
      <c r="AA459">
        <v>0.96226415094339623</v>
      </c>
      <c r="AB459">
        <v>5</v>
      </c>
      <c r="AC459" t="s">
        <v>2959</v>
      </c>
      <c r="AD459" t="s">
        <v>61</v>
      </c>
      <c r="AF459">
        <v>0</v>
      </c>
      <c r="AG459">
        <v>43885</v>
      </c>
      <c r="AI459" t="s">
        <v>3002</v>
      </c>
      <c r="AJ459">
        <v>44021</v>
      </c>
      <c r="AK459" t="s">
        <v>4028</v>
      </c>
      <c r="AL459" t="s">
        <v>2303</v>
      </c>
      <c r="AN459" t="s">
        <v>10</v>
      </c>
      <c r="AO459" t="s">
        <v>933</v>
      </c>
      <c r="AP459" t="s">
        <v>203</v>
      </c>
      <c r="AQ459" t="s">
        <v>659</v>
      </c>
      <c r="AR459" t="s">
        <v>2213</v>
      </c>
      <c r="AS459" t="s">
        <v>2526</v>
      </c>
      <c r="AT459" t="s">
        <v>3003</v>
      </c>
      <c r="AU459" t="s">
        <v>3004</v>
      </c>
      <c r="AV459">
        <v>5</v>
      </c>
      <c r="AZ459" t="s">
        <v>4</v>
      </c>
      <c r="BB459" t="s">
        <v>2963</v>
      </c>
      <c r="BC459" t="s">
        <v>10</v>
      </c>
      <c r="BD459">
        <v>360</v>
      </c>
      <c r="BE459" t="s">
        <v>60</v>
      </c>
      <c r="BF459" t="s">
        <v>2710</v>
      </c>
      <c r="BH459" t="e">
        <v>#VALUE!</v>
      </c>
      <c r="BJ459">
        <v>0.05</v>
      </c>
      <c r="BK459" t="s">
        <v>10</v>
      </c>
      <c r="BL459">
        <v>725</v>
      </c>
      <c r="BM459">
        <v>60</v>
      </c>
      <c r="BN459" t="s">
        <v>60</v>
      </c>
      <c r="BP459">
        <v>90</v>
      </c>
      <c r="BQ459" t="s">
        <v>61</v>
      </c>
      <c r="BR459">
        <v>46418</v>
      </c>
      <c r="BS459">
        <v>1.2547945205479452</v>
      </c>
      <c r="BT459">
        <v>44498</v>
      </c>
      <c r="BU459" t="s">
        <v>10</v>
      </c>
      <c r="BV459">
        <v>544832.82999999996</v>
      </c>
      <c r="BW459">
        <v>-3377.81</v>
      </c>
      <c r="BX459">
        <v>-6.1997181777757411E-3</v>
      </c>
      <c r="BY459" t="s">
        <v>2332</v>
      </c>
      <c r="BZ459" t="b">
        <v>0</v>
      </c>
      <c r="CA459" t="b">
        <v>0</v>
      </c>
      <c r="CB459" t="b">
        <v>0</v>
      </c>
      <c r="CC459" t="b">
        <v>0</v>
      </c>
      <c r="CD459" t="b">
        <v>0</v>
      </c>
      <c r="CE459" t="b">
        <v>0</v>
      </c>
      <c r="CF459" t="b">
        <v>0</v>
      </c>
      <c r="CG459" t="b">
        <v>0</v>
      </c>
      <c r="CH459" t="b">
        <v>0</v>
      </c>
      <c r="CI459" t="b">
        <v>0</v>
      </c>
      <c r="CJ459" t="b">
        <v>0</v>
      </c>
      <c r="CK459" t="b">
        <v>0</v>
      </c>
      <c r="CL459" t="b">
        <v>0</v>
      </c>
      <c r="CM459" t="b">
        <v>0</v>
      </c>
      <c r="CN459" t="b">
        <v>0</v>
      </c>
      <c r="CO459" t="b">
        <v>0</v>
      </c>
      <c r="CP459" t="b">
        <v>0</v>
      </c>
      <c r="CQ459" t="b">
        <v>0</v>
      </c>
      <c r="CR459" t="b">
        <v>0</v>
      </c>
    </row>
    <row r="460" spans="1:96" x14ac:dyDescent="0.25">
      <c r="A460">
        <v>807</v>
      </c>
      <c r="B460" t="s">
        <v>119</v>
      </c>
      <c r="C460" t="s">
        <v>120</v>
      </c>
      <c r="D460" t="s">
        <v>121</v>
      </c>
      <c r="E460" t="s">
        <v>57</v>
      </c>
      <c r="F460" t="s">
        <v>3298</v>
      </c>
      <c r="G460">
        <v>48180</v>
      </c>
      <c r="H460">
        <v>2</v>
      </c>
      <c r="I460" t="s">
        <v>122</v>
      </c>
      <c r="J460" t="s">
        <v>123</v>
      </c>
      <c r="K460">
        <v>10</v>
      </c>
      <c r="L460">
        <v>1152</v>
      </c>
      <c r="M460" t="s">
        <v>124</v>
      </c>
      <c r="N460" t="s">
        <v>2296</v>
      </c>
      <c r="O460">
        <v>2</v>
      </c>
      <c r="P460">
        <v>3</v>
      </c>
      <c r="Q460">
        <v>0.91666666666666652</v>
      </c>
      <c r="V460">
        <v>915197</v>
      </c>
      <c r="W460">
        <v>711474</v>
      </c>
      <c r="X460">
        <v>70</v>
      </c>
      <c r="Y460">
        <v>6</v>
      </c>
      <c r="Z460">
        <v>59700</v>
      </c>
      <c r="AA460">
        <v>0.91428571428571426</v>
      </c>
      <c r="AB460">
        <v>4</v>
      </c>
      <c r="AC460" t="s">
        <v>3299</v>
      </c>
      <c r="AD460" t="s">
        <v>3300</v>
      </c>
      <c r="AE460">
        <v>0</v>
      </c>
      <c r="AF460">
        <v>0</v>
      </c>
      <c r="AG460">
        <v>43885</v>
      </c>
      <c r="AI460" t="s">
        <v>3301</v>
      </c>
      <c r="AL460" t="s">
        <v>3302</v>
      </c>
      <c r="AN460" t="s">
        <v>10</v>
      </c>
      <c r="AO460" t="s">
        <v>125</v>
      </c>
      <c r="AP460" t="s">
        <v>126</v>
      </c>
      <c r="AQ460" t="s">
        <v>127</v>
      </c>
      <c r="AR460">
        <v>3</v>
      </c>
      <c r="AS460" t="s">
        <v>3303</v>
      </c>
      <c r="AT460" t="s">
        <v>2320</v>
      </c>
      <c r="AU460" t="s">
        <v>3304</v>
      </c>
      <c r="AV460">
        <v>4</v>
      </c>
      <c r="AZ460" t="s">
        <v>2362</v>
      </c>
      <c r="BC460" t="s">
        <v>11</v>
      </c>
      <c r="BE460" t="s">
        <v>60</v>
      </c>
      <c r="BH460" t="s">
        <v>60</v>
      </c>
      <c r="BN460" t="s">
        <v>60</v>
      </c>
      <c r="BQ460" t="s">
        <v>61</v>
      </c>
      <c r="BR460">
        <v>44227</v>
      </c>
      <c r="BS460">
        <v>0.51232876712328768</v>
      </c>
      <c r="BT460">
        <v>44227</v>
      </c>
      <c r="BU460" t="s">
        <v>11</v>
      </c>
      <c r="BV460">
        <v>367569.54</v>
      </c>
      <c r="BW460">
        <v>-33738.300000000003</v>
      </c>
      <c r="BX460">
        <v>-9.1787529510742386E-2</v>
      </c>
      <c r="BY460" t="s">
        <v>2332</v>
      </c>
      <c r="BZ460" t="b">
        <v>1</v>
      </c>
      <c r="CA460" t="b">
        <v>1</v>
      </c>
      <c r="CB460" t="b">
        <v>0</v>
      </c>
      <c r="CC460" t="b">
        <v>0</v>
      </c>
      <c r="CD460" t="b">
        <v>0</v>
      </c>
      <c r="CE460" t="b">
        <v>0</v>
      </c>
      <c r="CF460" t="b">
        <v>0</v>
      </c>
      <c r="CG460" t="b">
        <v>0</v>
      </c>
      <c r="CH460" t="b">
        <v>0</v>
      </c>
      <c r="CI460" t="b">
        <v>0</v>
      </c>
      <c r="CJ460" t="b">
        <v>0</v>
      </c>
      <c r="CK460" t="b">
        <v>0</v>
      </c>
      <c r="CL460" t="b">
        <v>0</v>
      </c>
      <c r="CM460" t="b">
        <v>0</v>
      </c>
      <c r="CN460" t="b">
        <v>0</v>
      </c>
      <c r="CO460" t="b">
        <v>0</v>
      </c>
      <c r="CP460" t="b">
        <v>0</v>
      </c>
      <c r="CQ460" t="b">
        <v>0</v>
      </c>
      <c r="CR460" t="b">
        <v>0</v>
      </c>
    </row>
    <row r="461" spans="1:96" x14ac:dyDescent="0.25">
      <c r="A461">
        <v>808</v>
      </c>
      <c r="B461" t="s">
        <v>1593</v>
      </c>
      <c r="C461" t="s">
        <v>1595</v>
      </c>
      <c r="D461" t="s">
        <v>470</v>
      </c>
      <c r="E461" t="s">
        <v>113</v>
      </c>
      <c r="F461" t="s">
        <v>1594</v>
      </c>
      <c r="G461">
        <v>50009</v>
      </c>
      <c r="H461">
        <v>2</v>
      </c>
      <c r="I461" t="s">
        <v>122</v>
      </c>
      <c r="J461" t="s">
        <v>313</v>
      </c>
      <c r="K461">
        <v>14</v>
      </c>
      <c r="L461">
        <v>1106</v>
      </c>
      <c r="M461" t="s">
        <v>1596</v>
      </c>
      <c r="N461" t="s">
        <v>2296</v>
      </c>
      <c r="O461">
        <v>2</v>
      </c>
      <c r="P461">
        <v>1</v>
      </c>
      <c r="Q461">
        <v>0.5</v>
      </c>
      <c r="V461">
        <v>300000</v>
      </c>
      <c r="W461">
        <v>300000</v>
      </c>
      <c r="X461">
        <v>68</v>
      </c>
      <c r="Y461">
        <v>21</v>
      </c>
      <c r="Z461" t="s">
        <v>61</v>
      </c>
      <c r="AA461">
        <v>0.69117647058823528</v>
      </c>
      <c r="AB461">
        <v>0</v>
      </c>
      <c r="AC461" t="s">
        <v>2959</v>
      </c>
      <c r="AD461" t="s">
        <v>3554</v>
      </c>
      <c r="AE461">
        <v>0</v>
      </c>
      <c r="AG461">
        <v>43880</v>
      </c>
      <c r="AI461" t="s">
        <v>3583</v>
      </c>
      <c r="AJ461">
        <v>44019</v>
      </c>
      <c r="AK461" t="s">
        <v>4028</v>
      </c>
      <c r="AL461" t="s">
        <v>4118</v>
      </c>
      <c r="AM461">
        <v>44029</v>
      </c>
      <c r="AN461" t="s">
        <v>10</v>
      </c>
      <c r="AO461" t="s">
        <v>1597</v>
      </c>
      <c r="AP461" t="s">
        <v>602</v>
      </c>
      <c r="AQ461">
        <v>0</v>
      </c>
      <c r="AR461" t="s">
        <v>2213</v>
      </c>
      <c r="AS461" t="s">
        <v>3584</v>
      </c>
      <c r="AT461" t="s">
        <v>3585</v>
      </c>
      <c r="AU461" t="s">
        <v>3586</v>
      </c>
      <c r="AV461">
        <v>0</v>
      </c>
      <c r="AW461" t="s">
        <v>2283</v>
      </c>
      <c r="AX461" t="s">
        <v>2284</v>
      </c>
      <c r="AY461" t="s">
        <v>4</v>
      </c>
      <c r="AZ461" t="s">
        <v>4</v>
      </c>
      <c r="BA461">
        <v>44123</v>
      </c>
      <c r="BC461" t="s">
        <v>10</v>
      </c>
      <c r="BD461">
        <v>180</v>
      </c>
      <c r="BE461">
        <v>44303</v>
      </c>
      <c r="BF461" t="s">
        <v>11</v>
      </c>
      <c r="BH461" t="s">
        <v>60</v>
      </c>
      <c r="BJ461" t="s">
        <v>3587</v>
      </c>
      <c r="BK461" t="s">
        <v>10</v>
      </c>
      <c r="BL461" t="s">
        <v>3588</v>
      </c>
      <c r="BM461">
        <v>90</v>
      </c>
      <c r="BN461" t="e">
        <v>#VALUE!</v>
      </c>
      <c r="BP461">
        <v>90</v>
      </c>
      <c r="BQ461" t="s">
        <v>61</v>
      </c>
      <c r="BR461">
        <v>46783</v>
      </c>
      <c r="BS461">
        <v>2.4328767123287673</v>
      </c>
      <c r="BT461">
        <v>44928</v>
      </c>
      <c r="BU461" t="s">
        <v>10</v>
      </c>
      <c r="BV461">
        <v>343372.42</v>
      </c>
      <c r="BW461">
        <v>-75786.149999999994</v>
      </c>
      <c r="BX461">
        <v>-0.22071123242804416</v>
      </c>
      <c r="BY461" t="s">
        <v>2332</v>
      </c>
      <c r="BZ461" t="b">
        <v>0</v>
      </c>
      <c r="CA461" t="b">
        <v>0</v>
      </c>
      <c r="CB461" t="b">
        <v>0</v>
      </c>
      <c r="CC461" t="b">
        <v>0</v>
      </c>
      <c r="CD461" t="b">
        <v>0</v>
      </c>
      <c r="CE461" t="b">
        <v>0</v>
      </c>
      <c r="CF461" t="b">
        <v>0</v>
      </c>
      <c r="CG461" t="b">
        <v>0</v>
      </c>
      <c r="CH461" t="b">
        <v>0</v>
      </c>
      <c r="CI461" t="b">
        <v>0</v>
      </c>
      <c r="CJ461" t="b">
        <v>0</v>
      </c>
      <c r="CK461" t="b">
        <v>0</v>
      </c>
      <c r="CL461" t="b">
        <v>0</v>
      </c>
      <c r="CM461" t="b">
        <v>0</v>
      </c>
      <c r="CN461" t="b">
        <v>0</v>
      </c>
      <c r="CO461" t="b">
        <v>0</v>
      </c>
      <c r="CP461" t="b">
        <v>0</v>
      </c>
      <c r="CQ461" t="b">
        <v>0</v>
      </c>
      <c r="CR461" t="b">
        <v>0</v>
      </c>
    </row>
    <row r="462" spans="1:96" x14ac:dyDescent="0.25">
      <c r="A462">
        <v>809</v>
      </c>
      <c r="B462" t="s">
        <v>861</v>
      </c>
      <c r="C462" t="s">
        <v>862</v>
      </c>
      <c r="D462" t="s">
        <v>209</v>
      </c>
      <c r="E462" t="s">
        <v>57</v>
      </c>
      <c r="F462" t="s">
        <v>2893</v>
      </c>
      <c r="G462">
        <v>37040</v>
      </c>
      <c r="H462">
        <v>2</v>
      </c>
      <c r="I462" t="s">
        <v>122</v>
      </c>
      <c r="J462" t="s">
        <v>210</v>
      </c>
      <c r="K462">
        <v>9</v>
      </c>
      <c r="L462">
        <v>1287.24</v>
      </c>
      <c r="M462" t="s">
        <v>608</v>
      </c>
      <c r="N462" t="s">
        <v>1988</v>
      </c>
      <c r="O462">
        <v>2</v>
      </c>
      <c r="P462">
        <v>2</v>
      </c>
      <c r="Q462">
        <v>0.75</v>
      </c>
      <c r="V462">
        <v>807252</v>
      </c>
      <c r="W462">
        <v>682219</v>
      </c>
      <c r="X462">
        <v>77</v>
      </c>
      <c r="Y462">
        <v>19</v>
      </c>
      <c r="Z462">
        <v>165839</v>
      </c>
      <c r="AA462">
        <v>0.75324675324675328</v>
      </c>
      <c r="AB462">
        <v>4</v>
      </c>
      <c r="AC462" t="s">
        <v>2894</v>
      </c>
      <c r="AD462" t="s">
        <v>2895</v>
      </c>
      <c r="AE462">
        <v>1</v>
      </c>
      <c r="AF462" t="s">
        <v>2567</v>
      </c>
      <c r="AG462">
        <v>43873</v>
      </c>
      <c r="AH462">
        <v>43983</v>
      </c>
      <c r="AI462" t="s">
        <v>2896</v>
      </c>
      <c r="AJ462">
        <v>44000</v>
      </c>
      <c r="AK462" t="s">
        <v>3978</v>
      </c>
      <c r="AL462" t="s">
        <v>4119</v>
      </c>
      <c r="AM462">
        <v>44001</v>
      </c>
      <c r="AN462" t="s">
        <v>10</v>
      </c>
      <c r="AO462" t="s">
        <v>863</v>
      </c>
      <c r="AP462" t="s">
        <v>864</v>
      </c>
      <c r="AQ462" t="s">
        <v>865</v>
      </c>
      <c r="AR462">
        <v>3</v>
      </c>
      <c r="AS462" t="s">
        <v>866</v>
      </c>
      <c r="AT462" t="s">
        <v>2364</v>
      </c>
      <c r="AU462" t="s">
        <v>867</v>
      </c>
      <c r="AV462">
        <v>3</v>
      </c>
      <c r="AZ462" t="s">
        <v>2362</v>
      </c>
      <c r="BC462" t="s">
        <v>10</v>
      </c>
      <c r="BD462">
        <v>60</v>
      </c>
      <c r="BE462" t="s">
        <v>60</v>
      </c>
      <c r="BF462" t="s">
        <v>10</v>
      </c>
      <c r="BH462" t="e">
        <v>#VALUE!</v>
      </c>
      <c r="BJ462">
        <v>0.06</v>
      </c>
      <c r="BK462" t="s">
        <v>10</v>
      </c>
      <c r="BL462">
        <v>420</v>
      </c>
      <c r="BM462" t="s">
        <v>2298</v>
      </c>
      <c r="BN462" t="s">
        <v>60</v>
      </c>
      <c r="BQ462" t="s">
        <v>61</v>
      </c>
      <c r="BR462">
        <v>46783</v>
      </c>
      <c r="BS462">
        <v>0.50958904109589043</v>
      </c>
      <c r="BT462">
        <v>44226</v>
      </c>
      <c r="BU462" t="s">
        <v>10</v>
      </c>
      <c r="BV462">
        <v>412430.67</v>
      </c>
      <c r="BW462">
        <v>28311.01</v>
      </c>
      <c r="BX462">
        <v>6.8644288747973084E-2</v>
      </c>
      <c r="BY462" t="s">
        <v>2286</v>
      </c>
      <c r="BZ462" t="b">
        <v>0</v>
      </c>
      <c r="CA462" t="b">
        <v>1</v>
      </c>
      <c r="CB462" t="b">
        <v>0</v>
      </c>
      <c r="CC462" t="b">
        <v>1</v>
      </c>
      <c r="CD462" t="b">
        <v>0</v>
      </c>
      <c r="CE462" t="b">
        <v>0</v>
      </c>
      <c r="CF462" t="b">
        <v>1</v>
      </c>
      <c r="CG462" t="b">
        <v>1</v>
      </c>
      <c r="CH462" t="b">
        <v>0</v>
      </c>
      <c r="CI462" t="b">
        <v>0</v>
      </c>
      <c r="CJ462" t="b">
        <v>1</v>
      </c>
      <c r="CK462" t="b">
        <v>0</v>
      </c>
      <c r="CL462" t="b">
        <v>0</v>
      </c>
      <c r="CM462" t="b">
        <v>0</v>
      </c>
      <c r="CN462" t="b">
        <v>0</v>
      </c>
      <c r="CO462" t="b">
        <v>0</v>
      </c>
      <c r="CP462" t="b">
        <v>0</v>
      </c>
      <c r="CQ462" t="b">
        <v>0</v>
      </c>
      <c r="CR462" t="b">
        <v>0</v>
      </c>
    </row>
    <row r="463" spans="1:96" x14ac:dyDescent="0.25">
      <c r="A463">
        <v>811</v>
      </c>
      <c r="B463" t="s">
        <v>1558</v>
      </c>
      <c r="C463" t="s">
        <v>1560</v>
      </c>
      <c r="D463" t="s">
        <v>700</v>
      </c>
      <c r="E463" t="s">
        <v>164</v>
      </c>
      <c r="F463" t="s">
        <v>1559</v>
      </c>
      <c r="G463">
        <v>3431</v>
      </c>
      <c r="H463">
        <v>1</v>
      </c>
      <c r="I463" t="s">
        <v>4027</v>
      </c>
      <c r="J463" t="s">
        <v>106</v>
      </c>
      <c r="K463">
        <v>4</v>
      </c>
      <c r="L463">
        <v>2000</v>
      </c>
      <c r="M463" t="s">
        <v>1561</v>
      </c>
      <c r="N463" t="s">
        <v>1988</v>
      </c>
      <c r="O463">
        <v>1</v>
      </c>
      <c r="P463">
        <v>2</v>
      </c>
      <c r="Q463">
        <v>0.5</v>
      </c>
      <c r="V463">
        <v>504873</v>
      </c>
      <c r="W463" t="s">
        <v>61</v>
      </c>
      <c r="X463" t="s">
        <v>61</v>
      </c>
      <c r="Y463">
        <v>3</v>
      </c>
      <c r="Z463" t="s">
        <v>61</v>
      </c>
      <c r="AA463" t="e">
        <v>#VALUE!</v>
      </c>
      <c r="AC463" t="s">
        <v>61</v>
      </c>
      <c r="AD463" t="s">
        <v>61</v>
      </c>
      <c r="AF463" t="s">
        <v>61</v>
      </c>
      <c r="AG463" t="s">
        <v>60</v>
      </c>
      <c r="AI463" t="s">
        <v>2289</v>
      </c>
      <c r="AL463" t="s">
        <v>2303</v>
      </c>
      <c r="AN463" t="s">
        <v>11</v>
      </c>
      <c r="AO463" t="s">
        <v>92</v>
      </c>
      <c r="AP463" t="s">
        <v>61</v>
      </c>
      <c r="AQ463" t="s">
        <v>61</v>
      </c>
      <c r="AR463" t="s">
        <v>61</v>
      </c>
      <c r="AV463">
        <v>0</v>
      </c>
      <c r="BE463" t="s">
        <v>60</v>
      </c>
      <c r="BH463" t="s">
        <v>60</v>
      </c>
      <c r="BN463" t="s">
        <v>60</v>
      </c>
      <c r="BQ463" t="s">
        <v>61</v>
      </c>
      <c r="BR463">
        <v>46783</v>
      </c>
      <c r="BS463">
        <v>2.3424657534246576</v>
      </c>
      <c r="BT463">
        <v>44895</v>
      </c>
      <c r="BU463" t="s">
        <v>10</v>
      </c>
      <c r="BV463">
        <v>450839.96</v>
      </c>
      <c r="BW463">
        <v>64579.15</v>
      </c>
      <c r="BX463">
        <v>0.14324185016785113</v>
      </c>
      <c r="BY463" t="s">
        <v>2332</v>
      </c>
      <c r="BZ463" t="b">
        <v>0</v>
      </c>
      <c r="CA463" t="b">
        <v>0</v>
      </c>
      <c r="CB463" t="b">
        <v>0</v>
      </c>
      <c r="CC463" t="b">
        <v>0</v>
      </c>
      <c r="CD463" t="b">
        <v>0</v>
      </c>
      <c r="CE463" t="b">
        <v>0</v>
      </c>
      <c r="CF463" t="b">
        <v>0</v>
      </c>
      <c r="CG463" t="b">
        <v>0</v>
      </c>
      <c r="CH463" t="b">
        <v>0</v>
      </c>
      <c r="CI463" t="b">
        <v>0</v>
      </c>
      <c r="CJ463" t="b">
        <v>0</v>
      </c>
      <c r="CK463" t="b">
        <v>0</v>
      </c>
      <c r="CL463" t="b">
        <v>0</v>
      </c>
      <c r="CM463" t="b">
        <v>0</v>
      </c>
      <c r="CN463" t="b">
        <v>0</v>
      </c>
      <c r="CO463" t="b">
        <v>0</v>
      </c>
      <c r="CP463" t="b">
        <v>0</v>
      </c>
      <c r="CQ463" t="b">
        <v>0</v>
      </c>
      <c r="CR463" t="b">
        <v>0</v>
      </c>
    </row>
    <row r="464" spans="1:96" x14ac:dyDescent="0.25">
      <c r="A464">
        <v>812</v>
      </c>
      <c r="B464" t="s">
        <v>1577</v>
      </c>
      <c r="C464" t="s">
        <v>1579</v>
      </c>
      <c r="D464" t="s">
        <v>83</v>
      </c>
      <c r="E464" t="s">
        <v>72</v>
      </c>
      <c r="F464" t="s">
        <v>1578</v>
      </c>
      <c r="G464">
        <v>2145</v>
      </c>
      <c r="H464">
        <v>1</v>
      </c>
      <c r="I464" t="s">
        <v>4027</v>
      </c>
      <c r="J464" t="s">
        <v>84</v>
      </c>
      <c r="K464">
        <v>1</v>
      </c>
      <c r="L464">
        <v>1622</v>
      </c>
      <c r="M464" t="s">
        <v>235</v>
      </c>
      <c r="N464" t="s">
        <v>1988</v>
      </c>
      <c r="O464">
        <v>1</v>
      </c>
      <c r="P464">
        <v>3</v>
      </c>
      <c r="Q464">
        <v>0.66666666666666663</v>
      </c>
      <c r="V464">
        <v>401000</v>
      </c>
      <c r="W464" t="s">
        <v>61</v>
      </c>
      <c r="X464">
        <v>62</v>
      </c>
      <c r="Y464">
        <v>2</v>
      </c>
      <c r="Z464" t="s">
        <v>61</v>
      </c>
      <c r="AA464">
        <v>0.967741935483871</v>
      </c>
      <c r="AB464">
        <v>0</v>
      </c>
      <c r="AC464">
        <v>0</v>
      </c>
      <c r="AD464" t="s">
        <v>61</v>
      </c>
      <c r="AE464">
        <v>0</v>
      </c>
      <c r="AG464">
        <v>43882</v>
      </c>
      <c r="AI464" t="s">
        <v>3630</v>
      </c>
      <c r="AL464" t="s">
        <v>2303</v>
      </c>
      <c r="AN464" t="s">
        <v>11</v>
      </c>
      <c r="AO464" t="s">
        <v>1580</v>
      </c>
      <c r="AP464" t="s">
        <v>319</v>
      </c>
      <c r="AQ464" t="s">
        <v>1581</v>
      </c>
      <c r="AS464" t="s">
        <v>1582</v>
      </c>
      <c r="AV464">
        <v>0</v>
      </c>
      <c r="BE464" t="s">
        <v>60</v>
      </c>
      <c r="BH464" t="s">
        <v>60</v>
      </c>
      <c r="BN464" t="s">
        <v>60</v>
      </c>
      <c r="BQ464" t="s">
        <v>61</v>
      </c>
      <c r="BR464">
        <v>46783</v>
      </c>
      <c r="BS464">
        <v>2.2602739726027399</v>
      </c>
      <c r="BT464">
        <v>44865</v>
      </c>
      <c r="BU464" t="s">
        <v>10</v>
      </c>
      <c r="BV464">
        <v>400634.29</v>
      </c>
      <c r="BW464">
        <v>-48826.879999999997</v>
      </c>
      <c r="BX464">
        <v>-0.1218739414442034</v>
      </c>
      <c r="BY464" t="s">
        <v>2332</v>
      </c>
      <c r="BZ464" t="b">
        <v>0</v>
      </c>
      <c r="CA464" t="b">
        <v>0</v>
      </c>
      <c r="CB464" t="b">
        <v>0</v>
      </c>
      <c r="CC464" t="b">
        <v>0</v>
      </c>
      <c r="CD464" t="b">
        <v>0</v>
      </c>
      <c r="CE464" t="b">
        <v>0</v>
      </c>
      <c r="CF464" t="b">
        <v>0</v>
      </c>
      <c r="CG464" t="b">
        <v>0</v>
      </c>
      <c r="CH464" t="b">
        <v>0</v>
      </c>
      <c r="CI464" t="b">
        <v>0</v>
      </c>
      <c r="CJ464" t="b">
        <v>0</v>
      </c>
      <c r="CK464" t="b">
        <v>0</v>
      </c>
      <c r="CL464" t="b">
        <v>0</v>
      </c>
      <c r="CM464" t="b">
        <v>0</v>
      </c>
      <c r="CN464" t="b">
        <v>0</v>
      </c>
      <c r="CO464" t="b">
        <v>0</v>
      </c>
      <c r="CP464" t="b">
        <v>0</v>
      </c>
      <c r="CQ464" t="b">
        <v>0</v>
      </c>
      <c r="CR464" t="b">
        <v>0</v>
      </c>
    </row>
    <row r="465" spans="1:96" x14ac:dyDescent="0.25">
      <c r="A465">
        <v>813</v>
      </c>
      <c r="B465" t="s">
        <v>809</v>
      </c>
      <c r="C465" t="s">
        <v>811</v>
      </c>
      <c r="D465" t="s">
        <v>298</v>
      </c>
      <c r="E465" t="s">
        <v>57</v>
      </c>
      <c r="F465" t="s">
        <v>810</v>
      </c>
      <c r="G465">
        <v>76051</v>
      </c>
      <c r="H465" t="s">
        <v>2197</v>
      </c>
      <c r="I465" t="s">
        <v>61</v>
      </c>
      <c r="J465" t="s">
        <v>2197</v>
      </c>
      <c r="K465" t="s">
        <v>2197</v>
      </c>
      <c r="L465">
        <v>1222</v>
      </c>
      <c r="M465" t="s">
        <v>98</v>
      </c>
      <c r="N465" t="s">
        <v>1988</v>
      </c>
      <c r="O465">
        <v>1</v>
      </c>
      <c r="P465">
        <v>3</v>
      </c>
      <c r="Q465">
        <v>0.66666666666666663</v>
      </c>
      <c r="V465">
        <v>1781387</v>
      </c>
      <c r="W465">
        <v>1545542</v>
      </c>
      <c r="X465">
        <v>201</v>
      </c>
      <c r="Y465">
        <v>0</v>
      </c>
      <c r="Z465">
        <v>45143</v>
      </c>
      <c r="AA465">
        <v>1</v>
      </c>
      <c r="AB465">
        <v>4</v>
      </c>
      <c r="AC465" t="s">
        <v>3392</v>
      </c>
      <c r="AD465" t="s">
        <v>3393</v>
      </c>
      <c r="AE465">
        <v>0</v>
      </c>
      <c r="AG465">
        <v>43874</v>
      </c>
      <c r="AI465" t="s">
        <v>3394</v>
      </c>
      <c r="AL465" t="s">
        <v>3395</v>
      </c>
      <c r="AN465" t="s">
        <v>10</v>
      </c>
      <c r="AO465" t="s">
        <v>812</v>
      </c>
      <c r="AP465" t="s">
        <v>481</v>
      </c>
      <c r="AQ465" t="s">
        <v>101</v>
      </c>
      <c r="AR465">
        <v>8</v>
      </c>
      <c r="AS465" t="s">
        <v>3396</v>
      </c>
      <c r="AT465" t="s">
        <v>2281</v>
      </c>
      <c r="AU465" t="s">
        <v>2777</v>
      </c>
      <c r="AV465">
        <v>4</v>
      </c>
      <c r="AW465" t="s">
        <v>2499</v>
      </c>
      <c r="AX465" t="s">
        <v>2500</v>
      </c>
      <c r="BC465" t="s">
        <v>11</v>
      </c>
      <c r="BE465" t="s">
        <v>60</v>
      </c>
      <c r="BH465" t="s">
        <v>60</v>
      </c>
      <c r="BK465" t="s">
        <v>10</v>
      </c>
      <c r="BL465">
        <v>180</v>
      </c>
      <c r="BM465">
        <v>60</v>
      </c>
      <c r="BN465" t="s">
        <v>60</v>
      </c>
      <c r="BP465">
        <v>180</v>
      </c>
      <c r="BQ465" t="s">
        <v>61</v>
      </c>
      <c r="BR465">
        <v>46783</v>
      </c>
      <c r="BS465">
        <v>-3.8356164383561646E-2</v>
      </c>
      <c r="BT465">
        <v>44026</v>
      </c>
      <c r="BU465" t="s">
        <v>10</v>
      </c>
      <c r="BV465">
        <v>394926.91</v>
      </c>
      <c r="BW465">
        <v>-12712.66</v>
      </c>
      <c r="BX465">
        <v>-3.2189905722048669E-2</v>
      </c>
      <c r="BY465" t="s">
        <v>4095</v>
      </c>
      <c r="BZ465" t="b">
        <v>0</v>
      </c>
      <c r="CA465" t="b">
        <v>0</v>
      </c>
      <c r="CB465" t="b">
        <v>0</v>
      </c>
      <c r="CC465" t="b">
        <v>0</v>
      </c>
      <c r="CD465" t="b">
        <v>0</v>
      </c>
      <c r="CE465" t="b">
        <v>1</v>
      </c>
      <c r="CF465" t="b">
        <v>0</v>
      </c>
      <c r="CG465" t="b">
        <v>0</v>
      </c>
      <c r="CH465" t="b">
        <v>0</v>
      </c>
      <c r="CI465" t="b">
        <v>0</v>
      </c>
      <c r="CJ465" t="b">
        <v>0</v>
      </c>
      <c r="CK465" t="b">
        <v>0</v>
      </c>
      <c r="CL465" t="b">
        <v>1</v>
      </c>
      <c r="CM465" t="b">
        <v>0</v>
      </c>
      <c r="CN465" t="b">
        <v>0</v>
      </c>
      <c r="CO465" t="b">
        <v>1</v>
      </c>
      <c r="CP465" t="b">
        <v>0</v>
      </c>
      <c r="CQ465" t="b">
        <v>0</v>
      </c>
      <c r="CR465" t="b">
        <v>0</v>
      </c>
    </row>
    <row r="466" spans="1:96" x14ac:dyDescent="0.25">
      <c r="A466">
        <v>814</v>
      </c>
      <c r="B466" t="s">
        <v>1296</v>
      </c>
      <c r="C466" t="s">
        <v>1298</v>
      </c>
      <c r="D466" t="s">
        <v>1299</v>
      </c>
      <c r="E466" t="s">
        <v>57</v>
      </c>
      <c r="F466" t="s">
        <v>1297</v>
      </c>
      <c r="G466">
        <v>87110</v>
      </c>
      <c r="H466">
        <v>2</v>
      </c>
      <c r="I466" t="s">
        <v>122</v>
      </c>
      <c r="J466" t="s">
        <v>171</v>
      </c>
      <c r="K466">
        <v>7</v>
      </c>
      <c r="L466">
        <v>1200</v>
      </c>
      <c r="M466" t="s">
        <v>124</v>
      </c>
      <c r="N466" t="s">
        <v>1988</v>
      </c>
      <c r="O466">
        <v>2</v>
      </c>
      <c r="P466">
        <v>2</v>
      </c>
      <c r="Q466">
        <v>0.75</v>
      </c>
      <c r="W466">
        <v>1032180</v>
      </c>
      <c r="X466">
        <v>150</v>
      </c>
      <c r="Y466">
        <v>4</v>
      </c>
      <c r="Z466">
        <v>108214</v>
      </c>
      <c r="AA466">
        <v>0.97333333333333338</v>
      </c>
      <c r="AB466">
        <v>6</v>
      </c>
      <c r="AC466" t="s">
        <v>2976</v>
      </c>
      <c r="AD466" t="s">
        <v>2977</v>
      </c>
      <c r="AE466">
        <v>1</v>
      </c>
      <c r="AF466" t="s">
        <v>2567</v>
      </c>
      <c r="AG466">
        <v>43874</v>
      </c>
      <c r="AI466" t="s">
        <v>2289</v>
      </c>
      <c r="AL466" t="s">
        <v>2303</v>
      </c>
      <c r="AN466" t="s">
        <v>11</v>
      </c>
      <c r="AO466" t="s">
        <v>92</v>
      </c>
      <c r="AP466" t="s">
        <v>61</v>
      </c>
      <c r="AQ466" t="s">
        <v>61</v>
      </c>
      <c r="AR466" t="s">
        <v>61</v>
      </c>
      <c r="AV466">
        <v>5</v>
      </c>
      <c r="BE466" t="s">
        <v>60</v>
      </c>
      <c r="BH466" t="s">
        <v>60</v>
      </c>
      <c r="BN466" t="s">
        <v>60</v>
      </c>
      <c r="BQ466" t="s">
        <v>61</v>
      </c>
      <c r="BR466">
        <v>47149</v>
      </c>
      <c r="BS466">
        <v>1.8438356164383563</v>
      </c>
      <c r="BT466">
        <v>44713</v>
      </c>
      <c r="BU466" t="s">
        <v>10</v>
      </c>
      <c r="BV466">
        <v>381454.74</v>
      </c>
      <c r="BW466">
        <v>5932.03</v>
      </c>
      <c r="BX466">
        <v>1.5551071668423887E-2</v>
      </c>
      <c r="BY466" t="s">
        <v>2332</v>
      </c>
      <c r="BZ466" t="b">
        <v>1</v>
      </c>
      <c r="CA466" t="b">
        <v>1</v>
      </c>
      <c r="CB466" t="b">
        <v>0</v>
      </c>
      <c r="CC466" t="b">
        <v>1</v>
      </c>
      <c r="CD466" t="b">
        <v>0</v>
      </c>
      <c r="CE466" t="b">
        <v>0</v>
      </c>
      <c r="CF466" t="b">
        <v>1</v>
      </c>
      <c r="CG466" t="b">
        <v>0</v>
      </c>
      <c r="CH466" t="b">
        <v>0</v>
      </c>
      <c r="CI466" t="b">
        <v>0</v>
      </c>
      <c r="CJ466" t="b">
        <v>0</v>
      </c>
      <c r="CK466" t="b">
        <v>0</v>
      </c>
      <c r="CL466" t="b">
        <v>0</v>
      </c>
      <c r="CM466" t="b">
        <v>0</v>
      </c>
      <c r="CN466" t="b">
        <v>0</v>
      </c>
      <c r="CO466" t="b">
        <v>0</v>
      </c>
      <c r="CP466" t="b">
        <v>0</v>
      </c>
      <c r="CQ466" t="b">
        <v>0</v>
      </c>
      <c r="CR466" t="b">
        <v>0</v>
      </c>
    </row>
    <row r="467" spans="1:96" x14ac:dyDescent="0.25">
      <c r="A467">
        <v>820</v>
      </c>
      <c r="B467" t="s">
        <v>825</v>
      </c>
      <c r="C467" t="s">
        <v>827</v>
      </c>
      <c r="D467" t="s">
        <v>828</v>
      </c>
      <c r="E467" t="s">
        <v>113</v>
      </c>
      <c r="F467" t="s">
        <v>826</v>
      </c>
      <c r="G467">
        <v>80108</v>
      </c>
      <c r="H467">
        <v>2</v>
      </c>
      <c r="I467" t="s">
        <v>122</v>
      </c>
      <c r="J467" t="s">
        <v>313</v>
      </c>
      <c r="K467">
        <v>14</v>
      </c>
      <c r="L467">
        <v>1380</v>
      </c>
      <c r="M467" t="s">
        <v>829</v>
      </c>
      <c r="N467" t="s">
        <v>1988</v>
      </c>
      <c r="O467">
        <v>2</v>
      </c>
      <c r="P467">
        <v>2</v>
      </c>
      <c r="Q467">
        <v>0.75</v>
      </c>
      <c r="V467">
        <v>478000</v>
      </c>
      <c r="W467">
        <v>459072</v>
      </c>
      <c r="X467">
        <v>114</v>
      </c>
      <c r="Y467">
        <v>15</v>
      </c>
      <c r="Z467">
        <v>27453</v>
      </c>
      <c r="AA467">
        <v>0.86842105263157898</v>
      </c>
      <c r="AC467" t="s">
        <v>2959</v>
      </c>
      <c r="AD467" t="s">
        <v>61</v>
      </c>
      <c r="AE467">
        <v>0</v>
      </c>
      <c r="AF467" t="s">
        <v>2213</v>
      </c>
      <c r="AG467">
        <v>43871</v>
      </c>
      <c r="AH467">
        <v>43983</v>
      </c>
      <c r="AI467" t="s">
        <v>3544</v>
      </c>
      <c r="AJ467">
        <v>43973</v>
      </c>
      <c r="AK467" t="s">
        <v>3954</v>
      </c>
      <c r="AL467" t="s">
        <v>4120</v>
      </c>
      <c r="AM467">
        <v>44006</v>
      </c>
      <c r="AN467" t="s">
        <v>10</v>
      </c>
      <c r="AO467" t="s">
        <v>830</v>
      </c>
      <c r="AP467" t="s">
        <v>831</v>
      </c>
      <c r="AQ467" t="s">
        <v>418</v>
      </c>
      <c r="AR467" t="s">
        <v>2213</v>
      </c>
      <c r="AS467" t="s">
        <v>832</v>
      </c>
      <c r="AT467" t="s">
        <v>4020</v>
      </c>
      <c r="AU467" t="s">
        <v>833</v>
      </c>
      <c r="AV467">
        <v>0</v>
      </c>
      <c r="BB467" t="s">
        <v>2295</v>
      </c>
      <c r="BC467" t="s">
        <v>10</v>
      </c>
      <c r="BD467">
        <v>90</v>
      </c>
      <c r="BE467" t="s">
        <v>60</v>
      </c>
      <c r="BH467" t="s">
        <v>60</v>
      </c>
      <c r="BJ467">
        <v>0.06</v>
      </c>
      <c r="BK467" t="s">
        <v>11</v>
      </c>
      <c r="BN467" t="s">
        <v>60</v>
      </c>
      <c r="BQ467" t="s">
        <v>61</v>
      </c>
      <c r="BR467">
        <v>46783</v>
      </c>
      <c r="BS467">
        <v>7.515068493150685</v>
      </c>
      <c r="BT467">
        <v>46783</v>
      </c>
      <c r="BU467" t="s">
        <v>11</v>
      </c>
      <c r="BV467">
        <v>533563.51</v>
      </c>
      <c r="BW467">
        <v>15789.21</v>
      </c>
      <c r="BX467">
        <v>2.9591997398772638E-2</v>
      </c>
      <c r="BY467" t="s">
        <v>2286</v>
      </c>
      <c r="BZ467" t="b">
        <v>0</v>
      </c>
      <c r="CA467" t="b">
        <v>0</v>
      </c>
      <c r="CB467" t="b">
        <v>0</v>
      </c>
      <c r="CC467" t="b">
        <v>0</v>
      </c>
      <c r="CD467" t="b">
        <v>0</v>
      </c>
      <c r="CE467" t="b">
        <v>0</v>
      </c>
      <c r="CF467" t="b">
        <v>0</v>
      </c>
      <c r="CG467" t="b">
        <v>0</v>
      </c>
      <c r="CH467" t="b">
        <v>0</v>
      </c>
      <c r="CI467" t="b">
        <v>0</v>
      </c>
      <c r="CJ467" t="b">
        <v>0</v>
      </c>
      <c r="CK467" t="b">
        <v>0</v>
      </c>
      <c r="CL467" t="b">
        <v>0</v>
      </c>
      <c r="CM467" t="b">
        <v>0</v>
      </c>
      <c r="CN467" t="b">
        <v>0</v>
      </c>
      <c r="CO467" t="b">
        <v>0</v>
      </c>
      <c r="CP467" t="b">
        <v>0</v>
      </c>
      <c r="CQ467" t="b">
        <v>0</v>
      </c>
      <c r="CR467" t="b">
        <v>0</v>
      </c>
    </row>
    <row r="468" spans="1:96" x14ac:dyDescent="0.25">
      <c r="A468">
        <v>910</v>
      </c>
      <c r="B468" t="s">
        <v>1475</v>
      </c>
      <c r="C468" t="s">
        <v>1477</v>
      </c>
      <c r="D468" t="s">
        <v>395</v>
      </c>
      <c r="E468" t="s">
        <v>396</v>
      </c>
      <c r="F468" t="s">
        <v>1476</v>
      </c>
      <c r="G468" t="s">
        <v>3040</v>
      </c>
      <c r="H468">
        <v>2</v>
      </c>
      <c r="I468" t="s">
        <v>122</v>
      </c>
      <c r="J468" t="s">
        <v>226</v>
      </c>
      <c r="K468">
        <v>11</v>
      </c>
      <c r="L468">
        <v>1377</v>
      </c>
      <c r="M468" t="s">
        <v>1478</v>
      </c>
      <c r="N468" t="s">
        <v>2296</v>
      </c>
      <c r="O468">
        <v>2</v>
      </c>
      <c r="P468">
        <v>2</v>
      </c>
      <c r="Q468">
        <v>0.75</v>
      </c>
      <c r="V468">
        <v>1072132</v>
      </c>
      <c r="W468">
        <v>743304</v>
      </c>
      <c r="X468">
        <v>140</v>
      </c>
      <c r="Y468">
        <v>34</v>
      </c>
      <c r="Z468">
        <v>164053</v>
      </c>
      <c r="AA468">
        <v>0.75714285714285712</v>
      </c>
      <c r="AB468">
        <v>4</v>
      </c>
      <c r="AC468" t="s">
        <v>3041</v>
      </c>
      <c r="AD468" t="s">
        <v>61</v>
      </c>
      <c r="AE468">
        <v>1</v>
      </c>
      <c r="AF468" t="s">
        <v>2567</v>
      </c>
      <c r="AG468">
        <v>43878</v>
      </c>
      <c r="AI468" t="s">
        <v>3042</v>
      </c>
      <c r="AJ468">
        <v>44026</v>
      </c>
      <c r="AK468" t="s">
        <v>4121</v>
      </c>
      <c r="AL468" t="s">
        <v>4122</v>
      </c>
      <c r="AM468">
        <v>44026</v>
      </c>
      <c r="AN468" t="s">
        <v>10</v>
      </c>
      <c r="AO468" t="s">
        <v>1479</v>
      </c>
      <c r="AP468" t="s">
        <v>1223</v>
      </c>
      <c r="AQ468">
        <v>12.22</v>
      </c>
      <c r="AR468" t="s">
        <v>2213</v>
      </c>
      <c r="AS468" t="s">
        <v>4123</v>
      </c>
      <c r="AT468" t="s">
        <v>3043</v>
      </c>
      <c r="AU468" t="s">
        <v>3044</v>
      </c>
      <c r="AV468">
        <v>3</v>
      </c>
      <c r="AW468" t="s">
        <v>2293</v>
      </c>
      <c r="AX468" t="s">
        <v>2284</v>
      </c>
      <c r="AY468" t="s">
        <v>4</v>
      </c>
      <c r="AZ468" t="s">
        <v>24</v>
      </c>
      <c r="BC468" t="s">
        <v>11</v>
      </c>
      <c r="BE468" t="s">
        <v>60</v>
      </c>
      <c r="BH468" t="s">
        <v>60</v>
      </c>
      <c r="BK468" t="s">
        <v>10</v>
      </c>
      <c r="BL468">
        <v>30</v>
      </c>
      <c r="BM468" t="s">
        <v>2363</v>
      </c>
      <c r="BN468" t="s">
        <v>60</v>
      </c>
      <c r="BP468">
        <v>30</v>
      </c>
      <c r="BQ468" t="s">
        <v>61</v>
      </c>
      <c r="BR468">
        <v>44592</v>
      </c>
      <c r="BS468">
        <v>1.5123287671232877</v>
      </c>
      <c r="BT468">
        <v>44592</v>
      </c>
      <c r="BU468" t="s">
        <v>11</v>
      </c>
      <c r="BV468">
        <v>591303.79</v>
      </c>
      <c r="BW468">
        <v>-18869.57</v>
      </c>
      <c r="BX468">
        <v>-3.1911802899149348E-2</v>
      </c>
      <c r="BY468" t="s">
        <v>62</v>
      </c>
      <c r="BZ468" t="b">
        <v>0</v>
      </c>
      <c r="CA468" t="b">
        <v>0</v>
      </c>
      <c r="CB468" t="b">
        <v>0</v>
      </c>
      <c r="CC468" t="b">
        <v>0</v>
      </c>
      <c r="CD468" t="b">
        <v>0</v>
      </c>
      <c r="CE468" t="b">
        <v>0</v>
      </c>
      <c r="CF468" t="b">
        <v>0</v>
      </c>
      <c r="CG468" t="b">
        <v>0</v>
      </c>
      <c r="CH468" t="b">
        <v>0</v>
      </c>
      <c r="CI468" t="b">
        <v>0</v>
      </c>
      <c r="CJ468" t="b">
        <v>0</v>
      </c>
      <c r="CK468" t="b">
        <v>0</v>
      </c>
      <c r="CL468" t="b">
        <v>0</v>
      </c>
      <c r="CM468" t="b">
        <v>0</v>
      </c>
      <c r="CN468" t="b">
        <v>0</v>
      </c>
      <c r="CO468" t="b">
        <v>0</v>
      </c>
      <c r="CP468" t="b">
        <v>0</v>
      </c>
      <c r="CQ468" t="b">
        <v>0</v>
      </c>
      <c r="CR468" t="b">
        <v>0</v>
      </c>
    </row>
    <row r="469" spans="1:96" x14ac:dyDescent="0.25">
      <c r="A469">
        <v>911</v>
      </c>
      <c r="B469" t="s">
        <v>1480</v>
      </c>
      <c r="C469" t="s">
        <v>1482</v>
      </c>
      <c r="D469" t="s">
        <v>395</v>
      </c>
      <c r="E469" t="s">
        <v>396</v>
      </c>
      <c r="F469" t="s">
        <v>1481</v>
      </c>
      <c r="G469" t="s">
        <v>3818</v>
      </c>
      <c r="H469">
        <v>2</v>
      </c>
      <c r="I469" t="s">
        <v>122</v>
      </c>
      <c r="J469" t="s">
        <v>226</v>
      </c>
      <c r="K469">
        <v>11</v>
      </c>
      <c r="L469">
        <v>1004</v>
      </c>
      <c r="M469" t="s">
        <v>1237</v>
      </c>
      <c r="N469" t="s">
        <v>2296</v>
      </c>
      <c r="O469">
        <v>2</v>
      </c>
      <c r="P469">
        <v>3</v>
      </c>
      <c r="Q469">
        <v>0.91666666666666652</v>
      </c>
      <c r="V469">
        <v>555000</v>
      </c>
      <c r="W469">
        <v>517888</v>
      </c>
      <c r="X469">
        <v>125</v>
      </c>
      <c r="Y469" t="s">
        <v>61</v>
      </c>
      <c r="Z469">
        <v>11624</v>
      </c>
      <c r="AA469" t="e">
        <v>#VALUE!</v>
      </c>
      <c r="AB469">
        <v>3</v>
      </c>
      <c r="AC469" t="s">
        <v>61</v>
      </c>
      <c r="AD469" t="s">
        <v>61</v>
      </c>
      <c r="AF469" t="s">
        <v>61</v>
      </c>
      <c r="AG469" t="s">
        <v>60</v>
      </c>
      <c r="AI469" t="s">
        <v>2289</v>
      </c>
      <c r="AL469" t="s">
        <v>2303</v>
      </c>
      <c r="AN469" t="s">
        <v>11</v>
      </c>
      <c r="AO469" t="s">
        <v>92</v>
      </c>
      <c r="AP469" t="s">
        <v>61</v>
      </c>
      <c r="AQ469" t="s">
        <v>61</v>
      </c>
      <c r="AR469" t="s">
        <v>61</v>
      </c>
      <c r="AV469">
        <v>3</v>
      </c>
      <c r="AW469" t="s">
        <v>2293</v>
      </c>
      <c r="AX469" t="s">
        <v>2301</v>
      </c>
      <c r="BE469" t="s">
        <v>60</v>
      </c>
      <c r="BH469" t="s">
        <v>60</v>
      </c>
      <c r="BN469" t="s">
        <v>60</v>
      </c>
      <c r="BQ469" t="s">
        <v>61</v>
      </c>
      <c r="BR469">
        <v>44592</v>
      </c>
      <c r="BS469">
        <v>1.5123287671232877</v>
      </c>
      <c r="BT469">
        <v>44592</v>
      </c>
      <c r="BU469" t="s">
        <v>11</v>
      </c>
      <c r="BV469">
        <v>434625.5</v>
      </c>
      <c r="BW469">
        <v>-50370.12</v>
      </c>
      <c r="BX469">
        <v>-0.11589315399119472</v>
      </c>
      <c r="BY469" t="s">
        <v>2332</v>
      </c>
      <c r="BZ469" t="b">
        <v>0</v>
      </c>
      <c r="CA469" t="b">
        <v>0</v>
      </c>
      <c r="CB469" t="b">
        <v>0</v>
      </c>
      <c r="CC469" t="b">
        <v>0</v>
      </c>
      <c r="CD469" t="b">
        <v>0</v>
      </c>
      <c r="CE469" t="b">
        <v>0</v>
      </c>
      <c r="CF469" t="b">
        <v>0</v>
      </c>
      <c r="CG469" t="b">
        <v>0</v>
      </c>
      <c r="CH469" t="b">
        <v>0</v>
      </c>
      <c r="CI469" t="b">
        <v>0</v>
      </c>
      <c r="CJ469" t="b">
        <v>0</v>
      </c>
      <c r="CK469" t="b">
        <v>0</v>
      </c>
      <c r="CL469" t="b">
        <v>0</v>
      </c>
      <c r="CM469" t="b">
        <v>0</v>
      </c>
      <c r="CN469" t="b">
        <v>0</v>
      </c>
      <c r="CO469" t="b">
        <v>0</v>
      </c>
      <c r="CP469" t="b">
        <v>0</v>
      </c>
      <c r="CQ469" t="b">
        <v>0</v>
      </c>
      <c r="CR469" t="b">
        <v>0</v>
      </c>
    </row>
    <row r="470" spans="1:96" x14ac:dyDescent="0.25">
      <c r="A470">
        <v>912</v>
      </c>
      <c r="B470" t="s">
        <v>1483</v>
      </c>
      <c r="C470" t="s">
        <v>1485</v>
      </c>
      <c r="D470" t="s">
        <v>395</v>
      </c>
      <c r="E470" t="s">
        <v>396</v>
      </c>
      <c r="F470" t="s">
        <v>1484</v>
      </c>
      <c r="G470" t="s">
        <v>3045</v>
      </c>
      <c r="H470">
        <v>2</v>
      </c>
      <c r="I470" t="s">
        <v>122</v>
      </c>
      <c r="J470" t="s">
        <v>226</v>
      </c>
      <c r="K470">
        <v>11</v>
      </c>
      <c r="L470">
        <v>909</v>
      </c>
      <c r="M470" t="s">
        <v>1478</v>
      </c>
      <c r="N470" t="s">
        <v>2296</v>
      </c>
      <c r="O470">
        <v>1</v>
      </c>
      <c r="P470">
        <v>2</v>
      </c>
      <c r="Q470">
        <v>0.5</v>
      </c>
      <c r="V470">
        <v>1100000</v>
      </c>
      <c r="W470">
        <v>988960</v>
      </c>
      <c r="X470">
        <v>151</v>
      </c>
      <c r="Y470">
        <v>42</v>
      </c>
      <c r="Z470">
        <v>251084</v>
      </c>
      <c r="AA470">
        <v>0.72185430463576161</v>
      </c>
      <c r="AB470">
        <v>2</v>
      </c>
      <c r="AC470" t="s">
        <v>3046</v>
      </c>
      <c r="AD470" t="s">
        <v>61</v>
      </c>
      <c r="AE470">
        <v>1</v>
      </c>
      <c r="AF470" t="s">
        <v>2567</v>
      </c>
      <c r="AG470">
        <v>43878</v>
      </c>
      <c r="AI470" t="s">
        <v>3047</v>
      </c>
      <c r="AJ470">
        <v>44026</v>
      </c>
      <c r="AK470" t="s">
        <v>4121</v>
      </c>
      <c r="AL470" t="s">
        <v>4124</v>
      </c>
      <c r="AM470">
        <v>44026</v>
      </c>
      <c r="AN470" t="s">
        <v>10</v>
      </c>
      <c r="AO470" t="s">
        <v>1486</v>
      </c>
      <c r="AP470" t="s">
        <v>1223</v>
      </c>
      <c r="AQ470">
        <v>12.21</v>
      </c>
      <c r="AR470" t="s">
        <v>2213</v>
      </c>
      <c r="AS470" t="s">
        <v>3048</v>
      </c>
      <c r="AT470" t="s">
        <v>3049</v>
      </c>
      <c r="AU470" t="s">
        <v>2613</v>
      </c>
      <c r="AV470">
        <v>1</v>
      </c>
      <c r="AW470" t="s">
        <v>2293</v>
      </c>
      <c r="AX470" t="s">
        <v>2284</v>
      </c>
      <c r="AY470" t="s">
        <v>4</v>
      </c>
      <c r="AZ470" t="s">
        <v>4</v>
      </c>
      <c r="BC470" t="s">
        <v>11</v>
      </c>
      <c r="BE470" t="s">
        <v>60</v>
      </c>
      <c r="BH470" t="s">
        <v>60</v>
      </c>
      <c r="BK470" t="s">
        <v>10</v>
      </c>
      <c r="BL470">
        <v>30</v>
      </c>
      <c r="BM470">
        <v>30</v>
      </c>
      <c r="BN470" t="s">
        <v>60</v>
      </c>
      <c r="BQ470" t="s">
        <v>61</v>
      </c>
      <c r="BR470">
        <v>44592</v>
      </c>
      <c r="BS470">
        <v>1.5123287671232877</v>
      </c>
      <c r="BT470">
        <v>44592</v>
      </c>
      <c r="BU470" t="s">
        <v>11</v>
      </c>
      <c r="BV470">
        <v>368933.07</v>
      </c>
      <c r="BW470">
        <v>-53278.22</v>
      </c>
      <c r="BX470">
        <v>-0.14441161373796066</v>
      </c>
      <c r="BY470" t="s">
        <v>62</v>
      </c>
      <c r="BZ470" t="b">
        <v>0</v>
      </c>
      <c r="CA470" t="b">
        <v>0</v>
      </c>
      <c r="CB470" t="b">
        <v>0</v>
      </c>
      <c r="CC470" t="b">
        <v>0</v>
      </c>
      <c r="CD470" t="b">
        <v>0</v>
      </c>
      <c r="CE470" t="b">
        <v>0</v>
      </c>
      <c r="CF470" t="b">
        <v>0</v>
      </c>
      <c r="CG470" t="b">
        <v>0</v>
      </c>
      <c r="CH470" t="b">
        <v>0</v>
      </c>
      <c r="CI470" t="b">
        <v>0</v>
      </c>
      <c r="CJ470" t="b">
        <v>0</v>
      </c>
      <c r="CK470" t="b">
        <v>0</v>
      </c>
      <c r="CL470" t="b">
        <v>0</v>
      </c>
      <c r="CM470" t="b">
        <v>0</v>
      </c>
      <c r="CN470" t="b">
        <v>0</v>
      </c>
      <c r="CO470" t="b">
        <v>0</v>
      </c>
      <c r="CP470" t="b">
        <v>0</v>
      </c>
      <c r="CQ470" t="b">
        <v>0</v>
      </c>
      <c r="CR470" t="b">
        <v>0</v>
      </c>
    </row>
    <row r="471" spans="1:96" x14ac:dyDescent="0.25">
      <c r="A471">
        <v>913</v>
      </c>
      <c r="B471" t="s">
        <v>1232</v>
      </c>
      <c r="C471" t="s">
        <v>1234</v>
      </c>
      <c r="D471" t="s">
        <v>395</v>
      </c>
      <c r="E471" t="s">
        <v>396</v>
      </c>
      <c r="F471" t="s">
        <v>1233</v>
      </c>
      <c r="G471" t="s">
        <v>3819</v>
      </c>
      <c r="H471">
        <v>2</v>
      </c>
      <c r="I471" t="s">
        <v>122</v>
      </c>
      <c r="J471" t="s">
        <v>226</v>
      </c>
      <c r="K471">
        <v>11</v>
      </c>
      <c r="L471">
        <v>1253</v>
      </c>
      <c r="M471" t="s">
        <v>927</v>
      </c>
      <c r="N471" t="s">
        <v>2296</v>
      </c>
      <c r="O471">
        <v>2</v>
      </c>
      <c r="P471">
        <v>3</v>
      </c>
      <c r="Q471">
        <v>0.91666666666666652</v>
      </c>
      <c r="V471">
        <v>601775</v>
      </c>
      <c r="W471">
        <v>643703</v>
      </c>
      <c r="X471">
        <v>149</v>
      </c>
      <c r="Y471" t="s">
        <v>3820</v>
      </c>
      <c r="Z471">
        <v>147479</v>
      </c>
      <c r="AA471" t="e">
        <v>#VALUE!</v>
      </c>
      <c r="AB471">
        <v>4</v>
      </c>
      <c r="AC471" t="s">
        <v>61</v>
      </c>
      <c r="AD471" t="s">
        <v>61</v>
      </c>
      <c r="AF471" t="s">
        <v>61</v>
      </c>
      <c r="AG471" t="s">
        <v>60</v>
      </c>
      <c r="AI471" t="s">
        <v>2289</v>
      </c>
      <c r="AL471" t="s">
        <v>2303</v>
      </c>
      <c r="AN471" t="s">
        <v>11</v>
      </c>
      <c r="AO471" t="s">
        <v>92</v>
      </c>
      <c r="AP471" t="s">
        <v>61</v>
      </c>
      <c r="AQ471" t="s">
        <v>61</v>
      </c>
      <c r="AR471" t="s">
        <v>61</v>
      </c>
      <c r="AV471">
        <v>4</v>
      </c>
      <c r="BE471" t="s">
        <v>60</v>
      </c>
      <c r="BH471" t="s">
        <v>60</v>
      </c>
      <c r="BN471" t="s">
        <v>60</v>
      </c>
      <c r="BQ471" t="s">
        <v>61</v>
      </c>
      <c r="BR471">
        <v>44408</v>
      </c>
      <c r="BS471">
        <v>1.0082191780821919</v>
      </c>
      <c r="BT471">
        <v>44408</v>
      </c>
      <c r="BU471" t="s">
        <v>11</v>
      </c>
      <c r="BV471">
        <v>468973.59</v>
      </c>
      <c r="BW471">
        <v>-26074.51</v>
      </c>
      <c r="BX471">
        <v>-5.5599101006945824E-2</v>
      </c>
      <c r="BY471" t="s">
        <v>2332</v>
      </c>
      <c r="BZ471" t="b">
        <v>0</v>
      </c>
      <c r="CA471" t="b">
        <v>0</v>
      </c>
      <c r="CB471" t="b">
        <v>0</v>
      </c>
      <c r="CC471" t="b">
        <v>0</v>
      </c>
      <c r="CD471" t="b">
        <v>0</v>
      </c>
      <c r="CE471" t="b">
        <v>0</v>
      </c>
      <c r="CF471" t="b">
        <v>0</v>
      </c>
      <c r="CG471" t="b">
        <v>0</v>
      </c>
      <c r="CH471" t="b">
        <v>0</v>
      </c>
      <c r="CI471" t="b">
        <v>0</v>
      </c>
      <c r="CJ471" t="b">
        <v>0</v>
      </c>
      <c r="CK471" t="b">
        <v>0</v>
      </c>
      <c r="CL471" t="b">
        <v>0</v>
      </c>
      <c r="CM471" t="b">
        <v>0</v>
      </c>
      <c r="CN471" t="b">
        <v>0</v>
      </c>
      <c r="CO471" t="b">
        <v>0</v>
      </c>
      <c r="CP471" t="b">
        <v>0</v>
      </c>
      <c r="CQ471" t="b">
        <v>0</v>
      </c>
      <c r="CR471" t="b">
        <v>0</v>
      </c>
    </row>
    <row r="472" spans="1:96" x14ac:dyDescent="0.25">
      <c r="A472">
        <v>914</v>
      </c>
      <c r="B472" t="s">
        <v>1235</v>
      </c>
      <c r="C472" t="s">
        <v>1145</v>
      </c>
      <c r="D472" t="s">
        <v>395</v>
      </c>
      <c r="E472" t="s">
        <v>396</v>
      </c>
      <c r="F472" t="s">
        <v>1236</v>
      </c>
      <c r="G472" t="s">
        <v>3821</v>
      </c>
      <c r="H472">
        <v>2</v>
      </c>
      <c r="I472" t="s">
        <v>122</v>
      </c>
      <c r="J472" t="s">
        <v>226</v>
      </c>
      <c r="K472">
        <v>11</v>
      </c>
      <c r="L472">
        <v>981</v>
      </c>
      <c r="M472" t="s">
        <v>1237</v>
      </c>
      <c r="N472" t="s">
        <v>2296</v>
      </c>
      <c r="O472">
        <v>2</v>
      </c>
      <c r="P472">
        <v>3</v>
      </c>
      <c r="Q472">
        <v>0.91666666666666652</v>
      </c>
      <c r="V472">
        <v>820000</v>
      </c>
      <c r="W472">
        <v>867999</v>
      </c>
      <c r="X472">
        <v>173</v>
      </c>
      <c r="Y472">
        <v>3</v>
      </c>
      <c r="Z472">
        <v>166094</v>
      </c>
      <c r="AA472">
        <v>0.98265895953757221</v>
      </c>
      <c r="AB472">
        <v>4</v>
      </c>
      <c r="AC472" t="s">
        <v>61</v>
      </c>
      <c r="AD472" t="s">
        <v>61</v>
      </c>
      <c r="AF472" t="s">
        <v>61</v>
      </c>
      <c r="AG472" t="s">
        <v>60</v>
      </c>
      <c r="AI472" t="s">
        <v>2289</v>
      </c>
      <c r="AL472" t="s">
        <v>2303</v>
      </c>
      <c r="AN472" t="s">
        <v>11</v>
      </c>
      <c r="AO472" t="s">
        <v>92</v>
      </c>
      <c r="AP472" t="s">
        <v>61</v>
      </c>
      <c r="AQ472" t="s">
        <v>61</v>
      </c>
      <c r="AR472" t="s">
        <v>61</v>
      </c>
      <c r="AV472">
        <v>4</v>
      </c>
      <c r="BE472" t="s">
        <v>60</v>
      </c>
      <c r="BH472" t="s">
        <v>60</v>
      </c>
      <c r="BN472" t="s">
        <v>60</v>
      </c>
      <c r="BQ472" t="s">
        <v>61</v>
      </c>
      <c r="BR472">
        <v>44408</v>
      </c>
      <c r="BS472">
        <v>1.0082191780821919</v>
      </c>
      <c r="BT472">
        <v>44408</v>
      </c>
      <c r="BU472" t="s">
        <v>11</v>
      </c>
      <c r="BV472">
        <v>469578.71</v>
      </c>
      <c r="BW472">
        <v>-6825.51</v>
      </c>
      <c r="BX472">
        <v>-1.4535390669649397E-2</v>
      </c>
      <c r="BY472" t="s">
        <v>2332</v>
      </c>
      <c r="BZ472" t="b">
        <v>0</v>
      </c>
      <c r="CA472" t="b">
        <v>0</v>
      </c>
      <c r="CB472" t="b">
        <v>0</v>
      </c>
      <c r="CC472" t="b">
        <v>0</v>
      </c>
      <c r="CD472" t="b">
        <v>0</v>
      </c>
      <c r="CE472" t="b">
        <v>0</v>
      </c>
      <c r="CF472" t="b">
        <v>0</v>
      </c>
      <c r="CG472" t="b">
        <v>0</v>
      </c>
      <c r="CH472" t="b">
        <v>0</v>
      </c>
      <c r="CI472" t="b">
        <v>0</v>
      </c>
      <c r="CJ472" t="b">
        <v>0</v>
      </c>
      <c r="CK472" t="b">
        <v>0</v>
      </c>
      <c r="CL472" t="b">
        <v>0</v>
      </c>
      <c r="CM472" t="b">
        <v>0</v>
      </c>
      <c r="CN472" t="b">
        <v>0</v>
      </c>
      <c r="CO472" t="b">
        <v>0</v>
      </c>
      <c r="CP472" t="b">
        <v>0</v>
      </c>
      <c r="CQ472" t="b">
        <v>0</v>
      </c>
      <c r="CR472" t="b">
        <v>0</v>
      </c>
    </row>
    <row r="473" spans="1:96" x14ac:dyDescent="0.25">
      <c r="A473">
        <v>916</v>
      </c>
      <c r="B473" t="s">
        <v>1339</v>
      </c>
      <c r="C473" t="s">
        <v>2023</v>
      </c>
      <c r="D473" t="s">
        <v>395</v>
      </c>
      <c r="E473" t="s">
        <v>396</v>
      </c>
      <c r="F473" t="s">
        <v>2022</v>
      </c>
      <c r="G473" t="s">
        <v>3850</v>
      </c>
      <c r="H473">
        <v>2</v>
      </c>
      <c r="I473" t="s">
        <v>122</v>
      </c>
      <c r="J473" t="s">
        <v>226</v>
      </c>
      <c r="K473">
        <v>11</v>
      </c>
      <c r="L473">
        <v>1468</v>
      </c>
      <c r="M473" t="s">
        <v>2024</v>
      </c>
      <c r="N473" t="s">
        <v>2296</v>
      </c>
      <c r="O473">
        <v>2</v>
      </c>
      <c r="P473">
        <v>2</v>
      </c>
      <c r="Q473">
        <v>0.75</v>
      </c>
      <c r="V473">
        <v>698500</v>
      </c>
      <c r="W473" t="s">
        <v>61</v>
      </c>
      <c r="X473" t="s">
        <v>61</v>
      </c>
      <c r="Y473">
        <v>17</v>
      </c>
      <c r="Z473" t="s">
        <v>61</v>
      </c>
      <c r="AA473" t="e">
        <v>#VALUE!</v>
      </c>
      <c r="AC473" t="s">
        <v>61</v>
      </c>
      <c r="AD473" t="s">
        <v>2381</v>
      </c>
      <c r="AF473" t="s">
        <v>61</v>
      </c>
      <c r="AG473" t="s">
        <v>60</v>
      </c>
      <c r="AI473" t="s">
        <v>2289</v>
      </c>
      <c r="AL473" t="s">
        <v>2303</v>
      </c>
      <c r="AN473" t="s">
        <v>11</v>
      </c>
      <c r="AO473" t="s">
        <v>92</v>
      </c>
      <c r="AP473" t="s">
        <v>61</v>
      </c>
      <c r="AQ473" t="s">
        <v>61</v>
      </c>
      <c r="AR473" t="s">
        <v>61</v>
      </c>
      <c r="AV473">
        <v>0</v>
      </c>
      <c r="AW473" t="s">
        <v>2293</v>
      </c>
      <c r="AX473" t="s">
        <v>2301</v>
      </c>
      <c r="BE473" t="s">
        <v>60</v>
      </c>
      <c r="BH473" t="s">
        <v>60</v>
      </c>
      <c r="BN473" t="s">
        <v>60</v>
      </c>
      <c r="BQ473" t="s">
        <v>61</v>
      </c>
      <c r="BR473">
        <v>45688</v>
      </c>
      <c r="BS473">
        <v>4.515068493150685</v>
      </c>
      <c r="BT473">
        <v>45688</v>
      </c>
      <c r="BU473" t="s">
        <v>11</v>
      </c>
      <c r="BV473">
        <v>448574.12</v>
      </c>
      <c r="BW473">
        <v>-55210.239999999998</v>
      </c>
      <c r="BX473">
        <v>-0.1230794143897557</v>
      </c>
      <c r="BY473" t="s">
        <v>2332</v>
      </c>
      <c r="BZ473" t="b">
        <v>1</v>
      </c>
      <c r="CA473" t="b">
        <v>0</v>
      </c>
      <c r="CB473" t="b">
        <v>0</v>
      </c>
      <c r="CC473" t="b">
        <v>1</v>
      </c>
      <c r="CD473" t="b">
        <v>0</v>
      </c>
      <c r="CE473" t="b">
        <v>0</v>
      </c>
      <c r="CF473" t="b">
        <v>1</v>
      </c>
      <c r="CG473" t="b">
        <v>0</v>
      </c>
      <c r="CH473" t="b">
        <v>0</v>
      </c>
      <c r="CI473" t="b">
        <v>0</v>
      </c>
      <c r="CJ473" t="b">
        <v>0</v>
      </c>
      <c r="CK473" t="b">
        <v>0</v>
      </c>
      <c r="CL473" t="b">
        <v>0</v>
      </c>
      <c r="CM473" t="b">
        <v>0</v>
      </c>
      <c r="CN473" t="b">
        <v>0</v>
      </c>
      <c r="CO473" t="b">
        <v>0</v>
      </c>
      <c r="CP473" t="b">
        <v>0</v>
      </c>
      <c r="CQ473" t="b">
        <v>0</v>
      </c>
      <c r="CR473" t="b">
        <v>0</v>
      </c>
    </row>
    <row r="474" spans="1:96" x14ac:dyDescent="0.25">
      <c r="A474">
        <v>917</v>
      </c>
      <c r="B474" t="s">
        <v>401</v>
      </c>
      <c r="C474" t="s">
        <v>403</v>
      </c>
      <c r="D474" t="s">
        <v>395</v>
      </c>
      <c r="E474" t="s">
        <v>396</v>
      </c>
      <c r="F474" t="s">
        <v>402</v>
      </c>
      <c r="G474" t="s">
        <v>3881</v>
      </c>
      <c r="H474" t="s">
        <v>2197</v>
      </c>
      <c r="I474" t="s">
        <v>61</v>
      </c>
      <c r="J474" t="s">
        <v>2197</v>
      </c>
      <c r="K474" t="s">
        <v>2197</v>
      </c>
      <c r="L474">
        <v>1231</v>
      </c>
      <c r="M474" t="s">
        <v>404</v>
      </c>
      <c r="N474" t="s">
        <v>61</v>
      </c>
      <c r="O474">
        <v>2</v>
      </c>
      <c r="P474">
        <v>3</v>
      </c>
      <c r="Q474">
        <v>0.91666666666666652</v>
      </c>
      <c r="V474">
        <v>1491068</v>
      </c>
      <c r="W474">
        <v>1285359</v>
      </c>
      <c r="X474">
        <v>287</v>
      </c>
      <c r="Y474" t="s">
        <v>61</v>
      </c>
      <c r="Z474">
        <v>387781</v>
      </c>
      <c r="AA474" t="e">
        <v>#VALUE!</v>
      </c>
      <c r="AB474">
        <v>9</v>
      </c>
      <c r="AC474" t="s">
        <v>61</v>
      </c>
      <c r="AD474" t="s">
        <v>61</v>
      </c>
      <c r="AF474" t="s">
        <v>61</v>
      </c>
      <c r="AG474" t="s">
        <v>60</v>
      </c>
      <c r="AI474" t="s">
        <v>3882</v>
      </c>
      <c r="AL474" t="s">
        <v>2303</v>
      </c>
      <c r="AN474" t="s">
        <v>11</v>
      </c>
      <c r="AO474" t="s">
        <v>92</v>
      </c>
      <c r="AP474" t="s">
        <v>61</v>
      </c>
      <c r="AQ474" t="s">
        <v>61</v>
      </c>
      <c r="AR474" t="s">
        <v>61</v>
      </c>
      <c r="AV474">
        <v>9</v>
      </c>
      <c r="BE474" t="s">
        <v>60</v>
      </c>
      <c r="BH474" t="s">
        <v>60</v>
      </c>
      <c r="BN474" t="s">
        <v>60</v>
      </c>
      <c r="BQ474" t="s">
        <v>61</v>
      </c>
      <c r="BR474">
        <v>43739</v>
      </c>
      <c r="BS474">
        <v>-0.8246575342465754</v>
      </c>
      <c r="BT474">
        <v>43739</v>
      </c>
      <c r="BU474" t="s">
        <v>11</v>
      </c>
      <c r="BV474" t="s">
        <v>60</v>
      </c>
      <c r="BW474" t="s">
        <v>60</v>
      </c>
      <c r="BX474" t="e">
        <v>#VALUE!</v>
      </c>
      <c r="BY474" t="s">
        <v>2197</v>
      </c>
      <c r="BZ474" t="b">
        <v>0</v>
      </c>
      <c r="CA474" t="b">
        <v>0</v>
      </c>
      <c r="CB474" t="b">
        <v>0</v>
      </c>
      <c r="CC474" t="b">
        <v>0</v>
      </c>
      <c r="CD474" t="b">
        <v>0</v>
      </c>
      <c r="CE474" t="b">
        <v>0</v>
      </c>
      <c r="CF474" t="b">
        <v>0</v>
      </c>
      <c r="CG474" t="b">
        <v>0</v>
      </c>
      <c r="CH474" t="b">
        <v>0</v>
      </c>
      <c r="CI474" t="b">
        <v>0</v>
      </c>
      <c r="CJ474" t="b">
        <v>0</v>
      </c>
      <c r="CK474" t="b">
        <v>0</v>
      </c>
      <c r="CL474" t="b">
        <v>0</v>
      </c>
      <c r="CM474" t="b">
        <v>0</v>
      </c>
      <c r="CN474" t="b">
        <v>0</v>
      </c>
      <c r="CO474" t="b">
        <v>0</v>
      </c>
      <c r="CP474" t="b">
        <v>0</v>
      </c>
      <c r="CQ474" t="b">
        <v>0</v>
      </c>
      <c r="CR474" t="b">
        <v>0</v>
      </c>
    </row>
    <row r="475" spans="1:96" x14ac:dyDescent="0.25">
      <c r="A475">
        <v>919</v>
      </c>
      <c r="B475" t="s">
        <v>924</v>
      </c>
      <c r="C475" t="s">
        <v>926</v>
      </c>
      <c r="D475" t="s">
        <v>395</v>
      </c>
      <c r="E475" t="s">
        <v>396</v>
      </c>
      <c r="F475" t="s">
        <v>925</v>
      </c>
      <c r="G475" t="s">
        <v>3822</v>
      </c>
      <c r="H475">
        <v>2</v>
      </c>
      <c r="I475" t="s">
        <v>122</v>
      </c>
      <c r="J475" t="s">
        <v>226</v>
      </c>
      <c r="K475">
        <v>11</v>
      </c>
      <c r="L475">
        <v>1300</v>
      </c>
      <c r="M475" t="s">
        <v>927</v>
      </c>
      <c r="N475" t="s">
        <v>2296</v>
      </c>
      <c r="O475">
        <v>2</v>
      </c>
      <c r="P475">
        <v>3</v>
      </c>
      <c r="Q475">
        <v>0.91666666666666652</v>
      </c>
      <c r="V475">
        <v>462035</v>
      </c>
      <c r="W475" t="s">
        <v>61</v>
      </c>
      <c r="X475" t="s">
        <v>61</v>
      </c>
      <c r="Y475" t="s">
        <v>61</v>
      </c>
      <c r="Z475" t="s">
        <v>61</v>
      </c>
      <c r="AA475" t="e">
        <v>#VALUE!</v>
      </c>
      <c r="AC475" t="s">
        <v>61</v>
      </c>
      <c r="AD475" t="s">
        <v>61</v>
      </c>
      <c r="AF475" t="s">
        <v>61</v>
      </c>
      <c r="AG475" t="s">
        <v>60</v>
      </c>
      <c r="AI475" t="s">
        <v>2289</v>
      </c>
      <c r="AL475" t="s">
        <v>2303</v>
      </c>
      <c r="AN475" t="s">
        <v>11</v>
      </c>
      <c r="AO475" t="s">
        <v>92</v>
      </c>
      <c r="AP475" t="s">
        <v>61</v>
      </c>
      <c r="AQ475" t="s">
        <v>61</v>
      </c>
      <c r="AR475" t="s">
        <v>61</v>
      </c>
      <c r="AV475">
        <v>0</v>
      </c>
      <c r="AW475" t="s">
        <v>2293</v>
      </c>
      <c r="AX475" t="s">
        <v>2301</v>
      </c>
      <c r="BE475" t="s">
        <v>60</v>
      </c>
      <c r="BH475" t="s">
        <v>60</v>
      </c>
      <c r="BN475" t="s">
        <v>60</v>
      </c>
      <c r="BQ475" t="s">
        <v>61</v>
      </c>
      <c r="BR475">
        <v>46053</v>
      </c>
      <c r="BS475">
        <v>0.46575342465753422</v>
      </c>
      <c r="BT475">
        <v>44210</v>
      </c>
      <c r="BU475" t="s">
        <v>10</v>
      </c>
      <c r="BV475">
        <v>369047.12</v>
      </c>
      <c r="BW475">
        <v>-64074.21</v>
      </c>
      <c r="BX475">
        <v>-0.17362067477995763</v>
      </c>
      <c r="BY475" t="s">
        <v>2332</v>
      </c>
      <c r="BZ475" t="b">
        <v>0</v>
      </c>
      <c r="CA475" t="b">
        <v>0</v>
      </c>
      <c r="CB475" t="b">
        <v>0</v>
      </c>
      <c r="CC475" t="b">
        <v>0</v>
      </c>
      <c r="CD475" t="b">
        <v>0</v>
      </c>
      <c r="CE475" t="b">
        <v>0</v>
      </c>
      <c r="CF475" t="b">
        <v>0</v>
      </c>
      <c r="CG475" t="b">
        <v>0</v>
      </c>
      <c r="CH475" t="b">
        <v>0</v>
      </c>
      <c r="CI475" t="b">
        <v>0</v>
      </c>
      <c r="CJ475" t="b">
        <v>0</v>
      </c>
      <c r="CK475" t="b">
        <v>0</v>
      </c>
      <c r="CL475" t="b">
        <v>0</v>
      </c>
      <c r="CM475" t="b">
        <v>0</v>
      </c>
      <c r="CN475" t="b">
        <v>0</v>
      </c>
      <c r="CO475" t="b">
        <v>0</v>
      </c>
      <c r="CP475" t="b">
        <v>0</v>
      </c>
      <c r="CQ475" t="b">
        <v>0</v>
      </c>
      <c r="CR475" t="b">
        <v>0</v>
      </c>
    </row>
    <row r="476" spans="1:96" x14ac:dyDescent="0.25">
      <c r="A476">
        <v>920</v>
      </c>
      <c r="B476" t="s">
        <v>393</v>
      </c>
      <c r="C476" t="s">
        <v>394</v>
      </c>
      <c r="D476" t="s">
        <v>395</v>
      </c>
      <c r="E476" t="s">
        <v>396</v>
      </c>
      <c r="F476" t="s">
        <v>393</v>
      </c>
      <c r="G476" t="s">
        <v>3050</v>
      </c>
      <c r="H476">
        <v>2</v>
      </c>
      <c r="I476" t="s">
        <v>122</v>
      </c>
      <c r="J476" t="s">
        <v>226</v>
      </c>
      <c r="K476">
        <v>11</v>
      </c>
      <c r="L476">
        <v>1279</v>
      </c>
      <c r="M476" t="s">
        <v>397</v>
      </c>
      <c r="N476" t="s">
        <v>2296</v>
      </c>
      <c r="O476">
        <v>2</v>
      </c>
      <c r="P476">
        <v>3</v>
      </c>
      <c r="Q476">
        <v>0.91666666666666652</v>
      </c>
      <c r="V476">
        <v>1107944</v>
      </c>
      <c r="W476">
        <v>1139810</v>
      </c>
      <c r="X476">
        <v>220</v>
      </c>
      <c r="Y476">
        <v>20</v>
      </c>
      <c r="Z476">
        <v>241903</v>
      </c>
      <c r="AA476">
        <v>0.90909090909090906</v>
      </c>
      <c r="AB476">
        <v>3</v>
      </c>
      <c r="AC476" t="s">
        <v>3051</v>
      </c>
      <c r="AD476" t="s">
        <v>61</v>
      </c>
      <c r="AE476">
        <v>1</v>
      </c>
      <c r="AF476" t="s">
        <v>2567</v>
      </c>
      <c r="AG476">
        <v>43878</v>
      </c>
      <c r="AI476" t="s">
        <v>3052</v>
      </c>
      <c r="AJ476">
        <v>44013</v>
      </c>
      <c r="AK476" t="s">
        <v>4033</v>
      </c>
      <c r="AL476" t="s">
        <v>2303</v>
      </c>
      <c r="AN476" t="s">
        <v>10</v>
      </c>
      <c r="AO476" t="s">
        <v>398</v>
      </c>
      <c r="AP476" t="s">
        <v>399</v>
      </c>
      <c r="AQ476" t="s">
        <v>400</v>
      </c>
      <c r="AR476" t="s">
        <v>2213</v>
      </c>
      <c r="AS476" t="s">
        <v>3053</v>
      </c>
      <c r="AT476" t="s">
        <v>1950</v>
      </c>
      <c r="AU476" t="s">
        <v>3054</v>
      </c>
      <c r="AV476">
        <v>2</v>
      </c>
      <c r="AW476" t="s">
        <v>2293</v>
      </c>
      <c r="AX476" t="s">
        <v>2301</v>
      </c>
      <c r="AZ476" t="s">
        <v>3039</v>
      </c>
      <c r="BC476" t="s">
        <v>10</v>
      </c>
      <c r="BD476">
        <v>30</v>
      </c>
      <c r="BE476" t="s">
        <v>60</v>
      </c>
      <c r="BH476" t="s">
        <v>60</v>
      </c>
      <c r="BJ476" t="s">
        <v>3055</v>
      </c>
      <c r="BK476" t="s">
        <v>10</v>
      </c>
      <c r="BL476">
        <v>360</v>
      </c>
      <c r="BM476">
        <v>90</v>
      </c>
      <c r="BN476" t="s">
        <v>60</v>
      </c>
      <c r="BQ476" t="s">
        <v>61</v>
      </c>
      <c r="BR476">
        <v>46295</v>
      </c>
      <c r="BS476">
        <v>6.1780821917808222</v>
      </c>
      <c r="BT476">
        <v>46295</v>
      </c>
      <c r="BU476" t="s">
        <v>11</v>
      </c>
      <c r="BV476">
        <v>587659.81000000006</v>
      </c>
      <c r="BW476">
        <v>-3644.37</v>
      </c>
      <c r="BX476">
        <v>-6.201496066236007E-3</v>
      </c>
      <c r="BY476" t="s">
        <v>2332</v>
      </c>
      <c r="BZ476" t="b">
        <v>0</v>
      </c>
      <c r="CA476" t="b">
        <v>0</v>
      </c>
      <c r="CB476" t="b">
        <v>0</v>
      </c>
      <c r="CC476" t="b">
        <v>0</v>
      </c>
      <c r="CD476" t="b">
        <v>0</v>
      </c>
      <c r="CE476" t="b">
        <v>0</v>
      </c>
      <c r="CF476" t="b">
        <v>0</v>
      </c>
      <c r="CG476" t="b">
        <v>0</v>
      </c>
      <c r="CH476" t="b">
        <v>0</v>
      </c>
      <c r="CI476" t="b">
        <v>0</v>
      </c>
      <c r="CJ476" t="b">
        <v>0</v>
      </c>
      <c r="CK476" t="b">
        <v>0</v>
      </c>
      <c r="CL476" t="b">
        <v>0</v>
      </c>
      <c r="CM476" t="b">
        <v>0</v>
      </c>
      <c r="CN476" t="b">
        <v>0</v>
      </c>
      <c r="CO476" t="b">
        <v>0</v>
      </c>
      <c r="CP476" t="b">
        <v>0</v>
      </c>
      <c r="CQ476" t="b">
        <v>0</v>
      </c>
      <c r="CR476" t="b">
        <v>0</v>
      </c>
    </row>
    <row r="477" spans="1:96" x14ac:dyDescent="0.25">
      <c r="A477">
        <v>990</v>
      </c>
      <c r="B477" t="s">
        <v>910</v>
      </c>
      <c r="C477" t="s">
        <v>912</v>
      </c>
      <c r="D477" t="s">
        <v>151</v>
      </c>
      <c r="E477" t="s">
        <v>913</v>
      </c>
      <c r="F477" t="s">
        <v>911</v>
      </c>
      <c r="G477">
        <v>23185</v>
      </c>
      <c r="H477">
        <v>0</v>
      </c>
      <c r="I477" t="s">
        <v>122</v>
      </c>
      <c r="J477" t="s">
        <v>4027</v>
      </c>
      <c r="K477" t="s">
        <v>913</v>
      </c>
      <c r="L477">
        <v>64908</v>
      </c>
      <c r="M477" t="s">
        <v>914</v>
      </c>
      <c r="N477" t="s">
        <v>2302</v>
      </c>
      <c r="O477">
        <v>3</v>
      </c>
      <c r="P477">
        <v>3</v>
      </c>
      <c r="Q477">
        <v>1</v>
      </c>
      <c r="V477" t="s">
        <v>61</v>
      </c>
      <c r="W477" t="s">
        <v>61</v>
      </c>
      <c r="X477" t="s">
        <v>61</v>
      </c>
      <c r="Y477" t="s">
        <v>61</v>
      </c>
      <c r="Z477" t="s">
        <v>61</v>
      </c>
      <c r="AA477" t="e">
        <v>#VALUE!</v>
      </c>
      <c r="AC477" t="s">
        <v>61</v>
      </c>
      <c r="AD477" t="s">
        <v>61</v>
      </c>
      <c r="AF477" t="s">
        <v>61</v>
      </c>
      <c r="AG477" t="s">
        <v>60</v>
      </c>
      <c r="AI477" t="s">
        <v>2289</v>
      </c>
      <c r="AL477" t="s">
        <v>2303</v>
      </c>
      <c r="AN477" t="s">
        <v>11</v>
      </c>
      <c r="AO477" t="s">
        <v>92</v>
      </c>
      <c r="AP477" t="s">
        <v>61</v>
      </c>
      <c r="AQ477" t="s">
        <v>61</v>
      </c>
      <c r="AR477" t="s">
        <v>61</v>
      </c>
      <c r="AV477">
        <v>0</v>
      </c>
      <c r="BE477" t="s">
        <v>60</v>
      </c>
      <c r="BH477" t="s">
        <v>60</v>
      </c>
      <c r="BN477" t="s">
        <v>60</v>
      </c>
      <c r="BQ477" t="s">
        <v>61</v>
      </c>
      <c r="BR477">
        <v>44347</v>
      </c>
      <c r="BS477">
        <v>0.84109589041095889</v>
      </c>
      <c r="BT477">
        <v>44347</v>
      </c>
      <c r="BU477" t="s">
        <v>11</v>
      </c>
      <c r="BV477">
        <v>8101752.21</v>
      </c>
      <c r="BW477">
        <v>15860.53</v>
      </c>
      <c r="BX477">
        <v>1.9576666366595778E-3</v>
      </c>
      <c r="BY477" t="s">
        <v>2332</v>
      </c>
      <c r="BZ477" t="b">
        <v>0</v>
      </c>
      <c r="CA477" t="b">
        <v>0</v>
      </c>
      <c r="CB477" t="b">
        <v>0</v>
      </c>
      <c r="CC477" t="b">
        <v>0</v>
      </c>
      <c r="CD477" t="b">
        <v>0</v>
      </c>
      <c r="CE477" t="b">
        <v>0</v>
      </c>
      <c r="CF477" t="b">
        <v>0</v>
      </c>
      <c r="CG477" t="b">
        <v>0</v>
      </c>
      <c r="CH477" t="b">
        <v>0</v>
      </c>
      <c r="CI477" t="b">
        <v>0</v>
      </c>
      <c r="CJ477" t="b">
        <v>0</v>
      </c>
      <c r="CK477" t="b">
        <v>0</v>
      </c>
      <c r="CL477" t="b">
        <v>0</v>
      </c>
      <c r="CM477" t="b">
        <v>0</v>
      </c>
      <c r="CN477" t="b">
        <v>0</v>
      </c>
      <c r="CO477" t="b">
        <v>0</v>
      </c>
      <c r="CP477" t="b">
        <v>0</v>
      </c>
      <c r="CQ477" t="b">
        <v>0</v>
      </c>
      <c r="CR477"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s q m i d = " 2 b 6 c 5 1 7 6 - e 1 1 d - 4 9 e 5 - a 4 8 9 - 4 f f 6 8 5 9 2 1 e 6 2 "   x m l n s = " h t t p : / / s c h e m a s . m i c r o s o f t . c o m / D a t a M a s h u p " > A A A A A F s G A A B Q S w M E F A A C A A g A N V v J U E O x 9 u O n A A A A + A A A A B I A H A B D b 2 5 m a W c v U G F j a 2 F n Z S 5 4 b W w g o h g A K K A U A A A A A A A A A A A A A A A A A A A A A A A A A A A A h Y 9 B D o I w F E S v Q r q n L R X U k E 9 Z u J X E h G j c k l K h E Y q h x X I 3 F x 7 J K 0 i i q D u X M 3 m T v H n c 7 p C O b e N d Z W 9 U p x M U Y I o 8 q U V X K l 0 l a L A n f 4 1 S D r t C n I t K e h O s T T w a l a D a 2 k t M i H M O u w X u + o o w S g N y z L a 5 q G V b + E o b W 2 g h 0 W d V / l 8 h D o e X D G d 4 x X A U R U s c h g G Q u Y Z M 6 S / C J m N M g f y U s B k a O / S S S + 3 v c y B z B P J + w Z 9 Q S w M E F A A C A A g A N V v J 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V b y V C k I R 3 4 U g M A A A s W A A A T A B w A R m 9 y b X V s Y X M v U 2 V j d G l v b j E u b S C i G A A o o B Q A A A A A A A A A A A A A A A A A A A A A A A A A A A B 1 2 F 9 P 2 l A c h / F 7 E t 7 D S X c D C Z J + T / / P e I W a L Z t e C I t Z x C w V z 5 Q A L W n L J j G + 9 9 W g m y 4 8 3 B B + 5 0 B 5 C N B P W r t Z M y 8 L M 9 7 d 6 7 D b 6 X b q + 7 x y t 2 a 8 W a 3 y a m u O z N I 1 3 Y 5 p b + N y U 8 1 c O z l 5 m L n l 8 L K s F j d l u e i d z p d u O C q L x h V N 3 f N G H 6 f f a l f V U 7 f c 1 n U + X O R V X s z z Y n p + + d W M L k 7 M c V W u b 8 o H 0 1 N / e n 5 y a Q 7 M p 3 L l z G m V 3 7 U 7 2 y M c m M m Z m b h 8 9 b p 1 O m 7 K y p m z v G 5 c N f 0 + a n e 8 n Z h J l c 8 W r h o + L O s H r z 8 w x W a 5 H J i m 2 r j + 4 O W 9 7 3 J + j O + d a 9 q E X c v j 1 e f G r Y 6 8 l 1 V v 8 G V e 3 L Y P n z d 5 1 0 9 X x 3 m T X 7 + 8 w g d v d J 8 X d + 1 H M 9 m u n d e + x i S / a c P b Y x f 1 z 7 J a j c r l Z l U 8 L 9 a 9 d 4 c b P D 5 6 u 0 V 5 A / O 5 a O J w + L z t a W B e F 2 y 7 0 L Q j k x f b N + N g / z j c P 4 7 2 j + P 9 4 2 T / O N 0 / z v a P 5 c N c M I d Q Q a k g V d A q i B X U C n I F v R Z 6 L f R a 6 L X Q a 6 H X Q q + F X g u 9 F n o t 9 A b Q G 0 B v Q F 9 k 6 A 2 g N 4 D e A H o D 6 A 2 g N 4 D e E H p D 6 A 2 h N 6 R f L v S G 0 B t C b w i 9 I f S G 0 B t B b w S 9 E f R G 0 B v R X x X 0 R t A b Q W 8 E v R H 0 x t A b Q 2 8 M v T H 0 x t A b 0 3 8 z 9 M b Q G 0 N v D L 0 J 9 C b Q m 0 B v A r 0 J 9 C b Q m 9 D J C H o T 6 E 2 g N 4 X e F H p T 6 E 2 h N 4 X e F H p T 6 E 3 p 7 A u 9 K f R m 0 J t B b w a 9 G f R m 0 J t B b w a 9 G f R m x A 3 0 B o H D J 3 H 4 R A 6 f z O E T O n x S h 0 / s 8 M k d P s H D p 3 K m F p U j t l B b y C 3 0 F o I L x Y X k I n O J 0 C V S l 4 h d I n e J 4 C W S l 4 h e I n u J 8 C X S l 4 h f I n + J A C Y S m I h g I o O J E C Z S m I h h I o e J I C a S m I h i I o u J M C b S m I h j I o + J Q C Y S m Y h k I p O J U C Z S m Y h l I p e J Y C a S m Y h m I p u J c C b S m Y h n I p + J g C Y S m o h o I q O J k C Z S m o h p I q e J o C a S m o h q I q u J s C b S m o h r I q + J w C Y S m 4 h s I r O J 0 C Z S m 4 h t I r e J 4 C a S m 4 h u I r u J 8 C b S m 4 h v I r + J A C c S n I h w I s N Z M p w l w 1 k y n C X D W T K c J c N Z M p w l w 1 k y n C X D W T K c J c P Z 9 4 Z 7 6 v + 9 G H n h V u W v 5 4 u R 5 d p c l L / r f x c k x 4 v 5 u v f f 1 c q B 7 X c 7 8 w K f f P g H U E s B A i 0 A F A A C A A g A N V v J U E O x 9 u O n A A A A + A A A A B I A A A A A A A A A A A A A A A A A A A A A A E N v b m Z p Z y 9 Q Y W N r Y W d l L n h t b F B L A Q I t A B Q A A g A I A D V b y V A P y u m r p A A A A O k A A A A T A A A A A A A A A A A A A A A A A P M A A A B b Q 2 9 u d G V u d F 9 U e X B l c 1 0 u e G 1 s U E s B A i 0 A F A A C A A g A N V v J U K Q h H f h S A w A A C x Y A A B M A A A A A A A A A A A A A A A A A 5 A E A A E Z v c m 1 1 b G F z L 1 N l Y 3 R p b 2 4 x L m 1 Q S w U G A A A A A A M A A w D C A A A A g w U 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3 o A A A A A A A A N e 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3 V t b W F y e 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R m l s b G V k Q 2 9 t c G x l d G V S Z X N 1 b H R U b 1 d v c m t z a G V l d C I g V m F s d W U 9 I m w x I i A v P j x F b n R y e S B U e X B l P S J B Z G R l Z F R v R G F 0 Y U 1 v Z G V s I i B W Y W x 1 Z T 0 i b D A i I C 8 + P E V u d H J 5 I F R 5 c G U 9 I k Z p b G x D b 3 V u d C I g V m F s d W U 9 I m w w I i A v P j x F b n R y e S B U e X B l P S J G a W x s R X J y b 3 J D b 2 R l I i B W Y W x 1 Z T 0 i c 1 V u a 2 5 v d 2 4 i I C 8 + P E V u d H J 5 I F R 5 c G U 9 I k Z p b G x F c n J v c k N v d W 5 0 I i B W Y W x 1 Z T 0 i b D A i I C 8 + P E V u d H J 5 I F R 5 c G U 9 I k Z p b G x M Y X N 0 V X B k Y X R l Z C I g V m F s d W U 9 I m Q y M D E 5 L T E w L T E 3 V D E 2 O j M 3 O j U 1 L j c z M j E y M z Z a I i A v P j x F b n R y e S B U e X B l P S J G a W x s Q 2 9 s d W 1 u V H l w Z X M i I F Z h b H V l P S J z Q X d 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U F B Q 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s s J n F 1 b 3 Q 7 Q 2 9 s d W 1 u N j U m c X V v d D s s J n F 1 b 3 Q 7 Q 2 9 s d W 1 u N j Y m c X V v d D s s J n F 1 b 3 Q 7 Q 2 9 s d W 1 u N j c m c X V v d D s s J n F 1 b 3 Q 7 Q 2 9 s d W 1 u N j g m c X V v d D s s J n F 1 b 3 Q 7 Q 2 9 s d W 1 u N j k m c X V v d D s s J n F 1 b 3 Q 7 Q 2 9 s d W 1 u N z A m c X V v d D s s J n F 1 b 3 Q 7 Q 2 9 s d W 1 u N z E m c X V v d D s s J n F 1 b 3 Q 7 Q 2 9 s d W 1 u N z I m c X V v d D s s J n F 1 b 3 Q 7 Q 2 9 s d W 1 u N z M m c X V v d D s s J n F 1 b 3 Q 7 Q 2 9 s d W 1 u N z Q m c X V v d D s s J n F 1 b 3 Q 7 Q 2 9 s d W 1 u N z U m c X V v d D s s J n F 1 b 3 Q 7 Q 2 9 s d W 1 u N z Y m c X V v d D s s J n F 1 b 3 Q 7 Q 2 9 s d W 1 u N z c m c X V v d D s s J n F 1 b 3 Q 7 Q 2 9 s d W 1 u N z g m c X V v d D s s J n F 1 b 3 Q 7 Q 2 9 s d W 1 u N z k m c X V v d D s s J n F 1 b 3 Q 7 Q 2 9 s d W 1 u O D A m c X V v d D s s J n F 1 b 3 Q 7 Q 2 9 s d W 1 u O D E m c X V v d D s s J n F 1 b 3 Q 7 Q 2 9 s d W 1 u O D I m c X V v d D s s J n F 1 b 3 Q 7 Q 2 9 s d W 1 u O D M m c X V v d D s s J n F 1 b 3 Q 7 Q 2 9 s d W 1 u O D Q m c X V v d D s s J n F 1 b 3 Q 7 Q 2 9 s d W 1 u O D U m c X V v d D s s J n F 1 b 3 Q 7 Q 2 9 s d W 1 u O D Y m c X V v d D s s J n F 1 b 3 Q 7 Q 2 9 s d W 1 u O D c m c X V v d D s s J n F 1 b 3 Q 7 Q 2 9 s d W 1 u O D g m c X V v d D s s J n F 1 b 3 Q 7 Q 2 9 s d W 1 u O D k m c X V v d D s s J n F 1 b 3 Q 7 Q 2 9 s d W 1 u O T A m c X V v d D s s J n F 1 b 3 Q 7 Q 2 9 s d W 1 u O T E m c X V v d D s s J n F 1 b 3 Q 7 Q 2 9 s d W 1 u O T I m c X V v d D s s J n F 1 b 3 Q 7 Q 2 9 s d W 1 u O T M m c X V v d D s s J n F 1 b 3 Q 7 Q 2 9 s d W 1 u O T Q m c X V v d D s s J n F 1 b 3 Q 7 Q 2 9 s d W 1 u O T U m c X V v d D s s J n F 1 b 3 Q 7 Q 2 9 s d W 1 u O T Y m c X V v d D s s J n F 1 b 3 Q 7 Q 2 9 s d W 1 u O T c m c X V v d D s s J n F 1 b 3 Q 7 Q 2 9 s d W 1 u O T g m c X V v d D s s J n F 1 b 3 Q 7 Q 2 9 s d W 1 u O T k m c X V v d D s s J n F 1 b 3 Q 7 Q 2 9 s d W 1 u M T A w J n F 1 b 3 Q 7 L C Z x d W 9 0 O 0 N v b H V t b j E w M S Z x d W 9 0 O y w m c X V v d D t D b 2 x 1 b W 4 x M D I m c X V v d D s s J n F 1 b 3 Q 7 Q 2 9 s d W 1 u M T A z J n F 1 b 3 Q 7 L C Z x d W 9 0 O 0 N v b H V t b j E w N C Z x d W 9 0 O y w m c X V v d D t D b 2 x 1 b W 4 x M D U m c X V v d D s s J n F 1 b 3 Q 7 Q 2 9 s d W 1 u M T A 2 J n F 1 b 3 Q 7 L C Z x d W 9 0 O 0 N v b H V t b j E w N y Z x d W 9 0 O y w m c X V v d D t D b 2 x 1 b W 4 x M D g m c X V v d D s s J n F 1 b 3 Q 7 Q 2 9 s d W 1 u M T A 5 J n F 1 b 3 Q 7 L C Z x d W 9 0 O 0 N v b H V t b j E x M C Z x d W 9 0 O y w m c X V v d D t D b 2 x 1 b W 4 x M T E m c X V v d D s s J n F 1 b 3 Q 7 Q 2 9 s d W 1 u M T E y J n F 1 b 3 Q 7 L C Z x d W 9 0 O 0 N v b H V t b j E x M y Z x d W 9 0 O y w m c X V v d D t D b 2 x 1 b W 4 x M T Q m c X V v d D s s J n F 1 b 3 Q 7 Q 2 9 s d W 1 u M T E 1 J n F 1 b 3 Q 7 L C Z x d W 9 0 O 0 N v b H V t b j E x N i Z x d W 9 0 O y w m c X V v d D t D b 2 x 1 b W 4 x M T c m c X V v d D s s J n F 1 b 3 Q 7 Q 2 9 s d W 1 u M T E 4 J n F 1 b 3 Q 7 L C Z x d W 9 0 O 0 N v b H V t b j E x O S Z x d W 9 0 O y w m c X V v d D t D b 2 x 1 b W 4 x M j A m c X V v d D s s J n F 1 b 3 Q 7 Q 2 9 s d W 1 u M T I x J n F 1 b 3 Q 7 L C Z x d W 9 0 O 0 N v b H V t b j E y M i Z x d W 9 0 O y w m c X V v d D t D b 2 x 1 b W 4 x M j M m c X V v d D s s J n F 1 b 3 Q 7 Q 2 9 s d W 1 u M T I 0 J n F 1 b 3 Q 7 L C Z x d W 9 0 O 0 N v b H V t b j E y N S Z x d W 9 0 O y w m c X V v d D t D b 2 x 1 b W 4 x M j Y m c X V v d D s s J n F 1 b 3 Q 7 Q 2 9 s d W 1 u M T I 3 J n F 1 b 3 Q 7 L C Z x d W 9 0 O 0 N v b H V t b j E y O C Z x d W 9 0 O y w m c X V v d D t D b 2 x 1 b W 4 x M j k m c X V v d D s s J n F 1 b 3 Q 7 Q 2 9 s d W 1 u M T M w J n F 1 b 3 Q 7 L C Z x d W 9 0 O 0 N v b H V t b j E z M S Z x d W 9 0 O y w m c X V v d D t D b 2 x 1 b W 4 x M z I m c X V v d D s s J n F 1 b 3 Q 7 Q 2 9 s d W 1 u M T M z J n F 1 b 3 Q 7 L C Z x d W 9 0 O 0 N v b H V t b j E z N C Z x d W 9 0 O y w m c X V v d D t D b 2 x 1 b W 4 x M z U m c X V v d D s s J n F 1 b 3 Q 7 Q 2 9 s d W 1 u M T M 2 J n F 1 b 3 Q 7 L C Z x d W 9 0 O 0 N v b H V t b j E z N y Z x d W 9 0 O y w m c X V v d D t D b 2 x 1 b W 4 x M z g m c X V v d D s s J n F 1 b 3 Q 7 Q 2 9 s d W 1 u M T M 5 J n F 1 b 3 Q 7 L C Z x d W 9 0 O 0 N v b H V t b j E 0 M C Z x d W 9 0 O y w m c X V v d D t D b 2 x 1 b W 4 x N D E m c X V v d D s s J n F 1 b 3 Q 7 Q 2 9 s d W 1 u M T Q y J n F 1 b 3 Q 7 L C Z x d W 9 0 O 0 N v b H V t b j E 0 M y Z x d W 9 0 O y w m c X V v d D t D b 2 x 1 b W 4 x N D Q m c X V v d D s s J n F 1 b 3 Q 7 Q 2 9 s d W 1 u M T Q 1 J n F 1 b 3 Q 7 L C Z x d W 9 0 O 0 N v b H V t b j E 0 N i Z x d W 9 0 O y w m c X V v d D t D b 2 x 1 b W 4 x N D c m c X V v d D s s J n F 1 b 3 Q 7 Q 2 9 s d W 1 u M T Q 4 J n F 1 b 3 Q 7 L C Z x d W 9 0 O 0 N v b H V t b j E 0 O S Z x d W 9 0 O y w m c X V v d D t D b 2 x 1 b W 4 x N T A m c X V v d D s s J n F 1 b 3 Q 7 Q 2 9 s d W 1 u M T U x J n F 1 b 3 Q 7 L C Z x d W 9 0 O 0 N v b H V t b j E 1 M i Z x d W 9 0 O y w m c X V v d D t D b 2 x 1 b W 4 x N T M m c X V v d D s s J n F 1 b 3 Q 7 Q 2 9 s d W 1 u M T U 0 J n F 1 b 3 Q 7 L C Z x d W 9 0 O 0 N v b H V t b j E 1 N S Z x d W 9 0 O y w m c X V v d D t D b 2 x 1 b W 4 x N T Y m c X V v d D s s J n F 1 b 3 Q 7 Q 2 9 s d W 1 u M T U 3 J n F 1 b 3 Q 7 L C Z x d W 9 0 O 0 N v b H V t b j E 1 O C Z x d W 9 0 O y w m c X V v d D t D b 2 x 1 b W 4 x N T k m c X V v d D s s J n F 1 b 3 Q 7 Q 2 9 s d W 1 u M T Y w J n F 1 b 3 Q 7 L C Z x d W 9 0 O 0 N v b H V t b j E 2 M S Z x d W 9 0 O y w m c X V v d D t D b 2 x 1 b W 4 x N j I m c X V v d D s s J n F 1 b 3 Q 7 Q 2 9 s d W 1 u M T Y z J n F 1 b 3 Q 7 L C Z x d W 9 0 O 0 N v b H V t b j E 2 N C Z x d W 9 0 O y w m c X V v d D t D b 2 x 1 b W 4 x N j U m c X V v d D s s J n F 1 b 3 Q 7 Q 2 9 s d W 1 u M T Y 2 J n F 1 b 3 Q 7 L C Z x d W 9 0 O 0 N v b H V t b j E 2 N y Z x d W 9 0 O y w m c X V v d D t D b 2 x 1 b W 4 x N j g m c X V v d D s s J n F 1 b 3 Q 7 Q 2 9 s d W 1 u M T Y 5 J n F 1 b 3 Q 7 L C Z x d W 9 0 O 0 N v b H V t b j E 3 M C Z x d W 9 0 O y w m c X V v d D t D b 2 x 1 b W 4 x N z E m c X V v d D s s J n F 1 b 3 Q 7 Q 2 9 s d W 1 u M T c y J n F 1 b 3 Q 7 L C Z x d W 9 0 O 0 N v b H V t b j E 3 M y Z x d W 9 0 O y w m c X V v d D t D b 2 x 1 b W 4 x N z Q m c X V v d D s s J n F 1 b 3 Q 7 Q 2 9 s d W 1 u M T c 1 J n F 1 b 3 Q 7 L C Z x d W 9 0 O 0 N v b H V t b j E 3 N i Z x d W 9 0 O y w m c X V v d D t D b 2 x 1 b W 4 x N z c m c X V v d D s s J n F 1 b 3 Q 7 Q 2 9 s d W 1 u M T c 4 J n F 1 b 3 Q 7 L C Z x d W 9 0 O 0 N v b H V t b j E 3 O S Z x d W 9 0 O y w m c X V v d D t D b 2 x 1 b W 4 x O D A m c X V v d D s s J n F 1 b 3 Q 7 Q 2 9 s d W 1 u M T g x J n F 1 b 3 Q 7 L C Z x d W 9 0 O 0 N v b H V t b j E 4 M i Z x d W 9 0 O y w m c X V v d D t D b 2 x 1 b W 4 x O D M m c X V v d D s s J n F 1 b 3 Q 7 Q 2 9 s d W 1 u M T g 0 J n F 1 b 3 Q 7 L C Z x d W 9 0 O 0 N v b H V t b j E 4 N S Z x d W 9 0 O y w m c X V v d D t D b 2 x 1 b W 4 x O D Y m c X V v d D s s J n F 1 b 3 Q 7 Q 2 9 s d W 1 u M T g 3 J n F 1 b 3 Q 7 L C Z x d W 9 0 O 0 N v b H V t b j E 4 O C Z x d W 9 0 O y w m c X V v d D t D b 2 x 1 b W 4 x O D k m c X V v d D s s J n F 1 b 3 Q 7 Q 2 9 s d W 1 u M T k w J n F 1 b 3 Q 7 L C Z x d W 9 0 O 0 N v b H V t b j E 5 M S Z x d W 9 0 O y w m c X V v d D t D b 2 x 1 b W 4 x O T I m c X V v d D s s J n F 1 b 3 Q 7 Q 2 9 s d W 1 u M T k z J n F 1 b 3 Q 7 L C Z x d W 9 0 O 0 N v b H V t b j E 5 N C Z x d W 9 0 O y w m c X V v d D t D b 2 x 1 b W 4 x O T U m c X V v d D s s J n F 1 b 3 Q 7 Q 2 9 s d W 1 u M T k 2 J n F 1 b 3 Q 7 L C Z x d W 9 0 O 0 N v b H V t b j E 5 N y Z x d W 9 0 O y w m c X V v d D t D b 2 x 1 b W 4 x O T g m c X V v d D s s J n F 1 b 3 Q 7 Q 2 9 s d W 1 u M T k 5 J n F 1 b 3 Q 7 L C Z x d W 9 0 O 0 N v b H V t b j I w M C Z x d W 9 0 O y w m c X V v d D t D b 2 x 1 b W 4 y M D E m c X V v d D s s J n F 1 b 3 Q 7 Q 2 9 s d W 1 u M j A y J n F 1 b 3 Q 7 L C Z x d W 9 0 O 0 N v b H V t b j I w M y Z x d W 9 0 O y w m c X V v d D t D b 2 x 1 b W 4 y M D Q m c X V v d D s s J n F 1 b 3 Q 7 Q 2 9 s d W 1 u M j A 1 J n F 1 b 3 Q 7 L C Z x d W 9 0 O 0 N v b H V t b j I w N i Z x d W 9 0 O y w m c X V v d D t D b 2 x 1 b W 4 y M D c m c X V v d D s s J n F 1 b 3 Q 7 Q 2 9 s d W 1 u M j A 4 J n F 1 b 3 Q 7 L C Z x d W 9 0 O 0 N v b H V t b j I w O S Z x d W 9 0 O y w m c X V v d D t D b 2 x 1 b W 4 y M T A m c X V v d D s s J n F 1 b 3 Q 7 Q 2 9 s d W 1 u M j E x J n F 1 b 3 Q 7 L C Z x d W 9 0 O 0 N v b H V t b j I x M i Z x d W 9 0 O 1 0 i I C 8 + P E V u d H J 5 I F R 5 c G U 9 I k Z p b G x T d G F 0 d X M i I F Z h b H V l P S J z V 2 F p d G l u Z 0 Z v c k V 4 Y 2 V s U m V m c m V z a C I g L z 4 8 R W 5 0 c n k g V H l w Z T 0 i T m F 2 a W d h d G l v b l N 0 Z X B O Y W 1 l I i B W Y W x 1 Z T 0 i c 0 5 h d m l n Y X R p b 2 4 i I C 8 + P E V u d H J 5 I F R 5 c G U 9 I l F 1 Z X J 5 S U Q i I F Z h b H V l P S J z Z T B i Y j N k M z k t Y 2 U 3 Z i 0 0 N W E 0 L W I w N m I t Y j c 5 Y z c 2 N m E 1 Y T h h I i A v P j x F b n R y e S B U e X B l P S J S Z W x h d G l v b n N o a X B J b m Z v Q 2 9 u d G F p b m V y I i B W Y W x 1 Z T 0 i c 3 s m c X V v d D t j b 2 x 1 b W 5 D b 3 V u d C Z x d W 9 0 O z o y M T I s J n F 1 b 3 Q 7 a 2 V 5 Q 2 9 s d W 1 u T m F t Z X M m c X V v d D s 6 W 1 0 s J n F 1 b 3 Q 7 c X V l c n l S Z W x h d G l v b n N o a X B z J n F 1 b 3 Q 7 O l t d L C Z x d W 9 0 O 2 N v b H V t b k l k Z W 5 0 a X R p Z X M m c X V v d D s 6 W y Z x d W 9 0 O 1 N l Y 3 R p b 2 4 x L 1 N 1 b W 1 h c n k v Q 2 h h b m d l Z C B U e X B l L n t D b 2 x 1 b W 4 x L D B 9 J n F 1 b 3 Q 7 L C Z x d W 9 0 O 1 N l Y 3 R p b 2 4 x L 1 N 1 b W 1 h c n k v Q 2 h h b m d l Z C B U e X B l L n t D b 2 x 1 b W 4 y L D F 9 J n F 1 b 3 Q 7 L C Z x d W 9 0 O 1 N l Y 3 R p b 2 4 x L 1 N 1 b W 1 h c n k v Q 2 h h b m d l Z C B U e X B l L n t D b 2 x 1 b W 4 z L D J 9 J n F 1 b 3 Q 7 L C Z x d W 9 0 O 1 N l Y 3 R p b 2 4 x L 1 N 1 b W 1 h c n k v Q 2 h h b m d l Z C B U e X B l L n t D b 2 x 1 b W 4 0 L D N 9 J n F 1 b 3 Q 7 L C Z x d W 9 0 O 1 N l Y 3 R p b 2 4 x L 1 N 1 b W 1 h c n k v Q 2 h h b m d l Z C B U e X B l L n t D b 2 x 1 b W 4 1 L D R 9 J n F 1 b 3 Q 7 L C Z x d W 9 0 O 1 N l Y 3 R p b 2 4 x L 1 N 1 b W 1 h c n k v Q 2 h h b m d l Z C B U e X B l L n t D b 2 x 1 b W 4 2 L D V 9 J n F 1 b 3 Q 7 L C Z x d W 9 0 O 1 N l Y 3 R p b 2 4 x L 1 N 1 b W 1 h c n k v Q 2 h h b m d l Z C B U e X B l L n t D b 2 x 1 b W 4 3 L D Z 9 J n F 1 b 3 Q 7 L C Z x d W 9 0 O 1 N l Y 3 R p b 2 4 x L 1 N 1 b W 1 h c n k v Q 2 h h b m d l Z C B U e X B l L n t D b 2 x 1 b W 4 4 L D d 9 J n F 1 b 3 Q 7 L C Z x d W 9 0 O 1 N l Y 3 R p b 2 4 x L 1 N 1 b W 1 h c n k v Q 2 h h b m d l Z C B U e X B l L n t D b 2 x 1 b W 4 5 L D h 9 J n F 1 b 3 Q 7 L C Z x d W 9 0 O 1 N l Y 3 R p b 2 4 x L 1 N 1 b W 1 h c n k v Q 2 h h b m d l Z C B U e X B l L n t D b 2 x 1 b W 4 x M C w 5 f S Z x d W 9 0 O y w m c X V v d D t T Z W N 0 a W 9 u M S 9 T d W 1 t Y X J 5 L 0 N o Y W 5 n Z W Q g V H l w Z S 5 7 Q 2 9 s d W 1 u M T E s M T B 9 J n F 1 b 3 Q 7 L C Z x d W 9 0 O 1 N l Y 3 R p b 2 4 x L 1 N 1 b W 1 h c n k v Q 2 h h b m d l Z C B U e X B l L n t D b 2 x 1 b W 4 x M i w x M X 0 m c X V v d D s s J n F 1 b 3 Q 7 U 2 V j d G l v b j E v U 3 V t b W F y e S 9 D a G F u Z 2 V k I F R 5 c G U u e 0 N v b H V t b j E z L D E y f S Z x d W 9 0 O y w m c X V v d D t T Z W N 0 a W 9 u M S 9 T d W 1 t Y X J 5 L 0 N o Y W 5 n Z W Q g V H l w Z S 5 7 Q 2 9 s d W 1 u M T Q s M T N 9 J n F 1 b 3 Q 7 L C Z x d W 9 0 O 1 N l Y 3 R p b 2 4 x L 1 N 1 b W 1 h c n k v Q 2 h h b m d l Z C B U e X B l L n t D b 2 x 1 b W 4 x N S w x N H 0 m c X V v d D s s J n F 1 b 3 Q 7 U 2 V j d G l v b j E v U 3 V t b W F y e S 9 D a G F u Z 2 V k I F R 5 c G U u e 0 N v b H V t b j E 2 L D E 1 f S Z x d W 9 0 O y w m c X V v d D t T Z W N 0 a W 9 u M S 9 T d W 1 t Y X J 5 L 0 N o Y W 5 n Z W Q g V H l w Z S 5 7 Q 2 9 s d W 1 u M T c s M T Z 9 J n F 1 b 3 Q 7 L C Z x d W 9 0 O 1 N l Y 3 R p b 2 4 x L 1 N 1 b W 1 h c n k v Q 2 h h b m d l Z C B U e X B l L n t D b 2 x 1 b W 4 x O C w x N 3 0 m c X V v d D s s J n F 1 b 3 Q 7 U 2 V j d G l v b j E v U 3 V t b W F y e S 9 D a G F u Z 2 V k I F R 5 c G U u e 0 N v b H V t b j E 5 L D E 4 f S Z x d W 9 0 O y w m c X V v d D t T Z W N 0 a W 9 u M S 9 T d W 1 t Y X J 5 L 0 N o Y W 5 n Z W Q g V H l w Z S 5 7 Q 2 9 s d W 1 u M j A s M T l 9 J n F 1 b 3 Q 7 L C Z x d W 9 0 O 1 N l Y 3 R p b 2 4 x L 1 N 1 b W 1 h c n k v Q 2 h h b m d l Z C B U e X B l L n t D b 2 x 1 b W 4 y M S w y M H 0 m c X V v d D s s J n F 1 b 3 Q 7 U 2 V j d G l v b j E v U 3 V t b W F y e S 9 D a G F u Z 2 V k I F R 5 c G U u e 0 N v b H V t b j I y L D I x f S Z x d W 9 0 O y w m c X V v d D t T Z W N 0 a W 9 u M S 9 T d W 1 t Y X J 5 L 0 N o Y W 5 n Z W Q g V H l w Z S 5 7 Q 2 9 s d W 1 u M j M s M j J 9 J n F 1 b 3 Q 7 L C Z x d W 9 0 O 1 N l Y 3 R p b 2 4 x L 1 N 1 b W 1 h c n k v Q 2 h h b m d l Z C B U e X B l L n t D b 2 x 1 b W 4 y N C w y M 3 0 m c X V v d D s s J n F 1 b 3 Q 7 U 2 V j d G l v b j E v U 3 V t b W F y e S 9 D a G F u Z 2 V k I F R 5 c G U u e 0 N v b H V t b j I 1 L D I 0 f S Z x d W 9 0 O y w m c X V v d D t T Z W N 0 a W 9 u M S 9 T d W 1 t Y X J 5 L 0 N o Y W 5 n Z W Q g V H l w Z S 5 7 Q 2 9 s d W 1 u M j Y s M j V 9 J n F 1 b 3 Q 7 L C Z x d W 9 0 O 1 N l Y 3 R p b 2 4 x L 1 N 1 b W 1 h c n k v Q 2 h h b m d l Z C B U e X B l L n t D b 2 x 1 b W 4 y N y w y N n 0 m c X V v d D s s J n F 1 b 3 Q 7 U 2 V j d G l v b j E v U 3 V t b W F y e S 9 D a G F u Z 2 V k I F R 5 c G U u e 0 N v b H V t b j I 4 L D I 3 f S Z x d W 9 0 O y w m c X V v d D t T Z W N 0 a W 9 u M S 9 T d W 1 t Y X J 5 L 0 N o Y W 5 n Z W Q g V H l w Z S 5 7 Q 2 9 s d W 1 u M j k s M j h 9 J n F 1 b 3 Q 7 L C Z x d W 9 0 O 1 N l Y 3 R p b 2 4 x L 1 N 1 b W 1 h c n k v Q 2 h h b m d l Z C B U e X B l L n t D b 2 x 1 b W 4 z M C w y O X 0 m c X V v d D s s J n F 1 b 3 Q 7 U 2 V j d G l v b j E v U 3 V t b W F y e S 9 D a G F u Z 2 V k I F R 5 c G U u e 0 N v b H V t b j M x L D M w f S Z x d W 9 0 O y w m c X V v d D t T Z W N 0 a W 9 u M S 9 T d W 1 t Y X J 5 L 0 N o Y W 5 n Z W Q g V H l w Z S 5 7 Q 2 9 s d W 1 u M z I s M z F 9 J n F 1 b 3 Q 7 L C Z x d W 9 0 O 1 N l Y 3 R p b 2 4 x L 1 N 1 b W 1 h c n k v Q 2 h h b m d l Z C B U e X B l L n t D b 2 x 1 b W 4 z M y w z M n 0 m c X V v d D s s J n F 1 b 3 Q 7 U 2 V j d G l v b j E v U 3 V t b W F y e S 9 D a G F u Z 2 V k I F R 5 c G U u e 0 N v b H V t b j M 0 L D M z f S Z x d W 9 0 O y w m c X V v d D t T Z W N 0 a W 9 u M S 9 T d W 1 t Y X J 5 L 0 N o Y W 5 n Z W Q g V H l w Z S 5 7 Q 2 9 s d W 1 u M z U s M z R 9 J n F 1 b 3 Q 7 L C Z x d W 9 0 O 1 N l Y 3 R p b 2 4 x L 1 N 1 b W 1 h c n k v Q 2 h h b m d l Z C B U e X B l L n t D b 2 x 1 b W 4 z N i w z N X 0 m c X V v d D s s J n F 1 b 3 Q 7 U 2 V j d G l v b j E v U 3 V t b W F y e S 9 D a G F u Z 2 V k I F R 5 c G U u e 0 N v b H V t b j M 3 L D M 2 f S Z x d W 9 0 O y w m c X V v d D t T Z W N 0 a W 9 u M S 9 T d W 1 t Y X J 5 L 0 N o Y W 5 n Z W Q g V H l w Z S 5 7 Q 2 9 s d W 1 u M z g s M z d 9 J n F 1 b 3 Q 7 L C Z x d W 9 0 O 1 N l Y 3 R p b 2 4 x L 1 N 1 b W 1 h c n k v Q 2 h h b m d l Z C B U e X B l L n t D b 2 x 1 b W 4 z O S w z O H 0 m c X V v d D s s J n F 1 b 3 Q 7 U 2 V j d G l v b j E v U 3 V t b W F y e S 9 D a G F u Z 2 V k I F R 5 c G U u e 0 N v b H V t b j Q w L D M 5 f S Z x d W 9 0 O y w m c X V v d D t T Z W N 0 a W 9 u M S 9 T d W 1 t Y X J 5 L 0 N o Y W 5 n Z W Q g V H l w Z S 5 7 Q 2 9 s d W 1 u N D E s N D B 9 J n F 1 b 3 Q 7 L C Z x d W 9 0 O 1 N l Y 3 R p b 2 4 x L 1 N 1 b W 1 h c n k v Q 2 h h b m d l Z C B U e X B l L n t D b 2 x 1 b W 4 0 M i w 0 M X 0 m c X V v d D s s J n F 1 b 3 Q 7 U 2 V j d G l v b j E v U 3 V t b W F y e S 9 D a G F u Z 2 V k I F R 5 c G U u e 0 N v b H V t b j Q z L D Q y f S Z x d W 9 0 O y w m c X V v d D t T Z W N 0 a W 9 u M S 9 T d W 1 t Y X J 5 L 0 N o Y W 5 n Z W Q g V H l w Z S 5 7 Q 2 9 s d W 1 u N D Q s N D N 9 J n F 1 b 3 Q 7 L C Z x d W 9 0 O 1 N l Y 3 R p b 2 4 x L 1 N 1 b W 1 h c n k v Q 2 h h b m d l Z C B U e X B l L n t D b 2 x 1 b W 4 0 N S w 0 N H 0 m c X V v d D s s J n F 1 b 3 Q 7 U 2 V j d G l v b j E v U 3 V t b W F y e S 9 D a G F u Z 2 V k I F R 5 c G U u e 0 N v b H V t b j Q 2 L D Q 1 f S Z x d W 9 0 O y w m c X V v d D t T Z W N 0 a W 9 u M S 9 T d W 1 t Y X J 5 L 0 N o Y W 5 n Z W Q g V H l w Z S 5 7 Q 2 9 s d W 1 u N D c s N D Z 9 J n F 1 b 3 Q 7 L C Z x d W 9 0 O 1 N l Y 3 R p b 2 4 x L 1 N 1 b W 1 h c n k v Q 2 h h b m d l Z C B U e X B l L n t D b 2 x 1 b W 4 0 O C w 0 N 3 0 m c X V v d D s s J n F 1 b 3 Q 7 U 2 V j d G l v b j E v U 3 V t b W F y e S 9 D a G F u Z 2 V k I F R 5 c G U u e 0 N v b H V t b j Q 5 L D Q 4 f S Z x d W 9 0 O y w m c X V v d D t T Z W N 0 a W 9 u M S 9 T d W 1 t Y X J 5 L 0 N o Y W 5 n Z W Q g V H l w Z S 5 7 Q 2 9 s d W 1 u N T A s N D l 9 J n F 1 b 3 Q 7 L C Z x d W 9 0 O 1 N l Y 3 R p b 2 4 x L 1 N 1 b W 1 h c n k v Q 2 h h b m d l Z C B U e X B l L n t D b 2 x 1 b W 4 1 M S w 1 M H 0 m c X V v d D s s J n F 1 b 3 Q 7 U 2 V j d G l v b j E v U 3 V t b W F y e S 9 D a G F u Z 2 V k I F R 5 c G U u e 0 N v b H V t b j U y L D U x f S Z x d W 9 0 O y w m c X V v d D t T Z W N 0 a W 9 u M S 9 T d W 1 t Y X J 5 L 0 N o Y W 5 n Z W Q g V H l w Z S 5 7 Q 2 9 s d W 1 u N T M s N T J 9 J n F 1 b 3 Q 7 L C Z x d W 9 0 O 1 N l Y 3 R p b 2 4 x L 1 N 1 b W 1 h c n k v Q 2 h h b m d l Z C B U e X B l L n t D b 2 x 1 b W 4 1 N C w 1 M 3 0 m c X V v d D s s J n F 1 b 3 Q 7 U 2 V j d G l v b j E v U 3 V t b W F y e S 9 D a G F u Z 2 V k I F R 5 c G U u e 0 N v b H V t b j U 1 L D U 0 f S Z x d W 9 0 O y w m c X V v d D t T Z W N 0 a W 9 u M S 9 T d W 1 t Y X J 5 L 0 N o Y W 5 n Z W Q g V H l w Z S 5 7 Q 2 9 s d W 1 u N T Y s N T V 9 J n F 1 b 3 Q 7 L C Z x d W 9 0 O 1 N l Y 3 R p b 2 4 x L 1 N 1 b W 1 h c n k v Q 2 h h b m d l Z C B U e X B l L n t D b 2 x 1 b W 4 1 N y w 1 N n 0 m c X V v d D s s J n F 1 b 3 Q 7 U 2 V j d G l v b j E v U 3 V t b W F y e S 9 D a G F u Z 2 V k I F R 5 c G U u e 0 N v b H V t b j U 4 L D U 3 f S Z x d W 9 0 O y w m c X V v d D t T Z W N 0 a W 9 u M S 9 T d W 1 t Y X J 5 L 0 N o Y W 5 n Z W Q g V H l w Z S 5 7 Q 2 9 s d W 1 u N T k s N T h 9 J n F 1 b 3 Q 7 L C Z x d W 9 0 O 1 N l Y 3 R p b 2 4 x L 1 N 1 b W 1 h c n k v Q 2 h h b m d l Z C B U e X B l L n t D b 2 x 1 b W 4 2 M C w 1 O X 0 m c X V v d D s s J n F 1 b 3 Q 7 U 2 V j d G l v b j E v U 3 V t b W F y e S 9 D a G F u Z 2 V k I F R 5 c G U u e 0 N v b H V t b j Y x L D Y w f S Z x d W 9 0 O y w m c X V v d D t T Z W N 0 a W 9 u M S 9 T d W 1 t Y X J 5 L 0 N o Y W 5 n Z W Q g V H l w Z S 5 7 Q 2 9 s d W 1 u N j I s N j F 9 J n F 1 b 3 Q 7 L C Z x d W 9 0 O 1 N l Y 3 R p b 2 4 x L 1 N 1 b W 1 h c n k v Q 2 h h b m d l Z C B U e X B l L n t D b 2 x 1 b W 4 2 M y w 2 M n 0 m c X V v d D s s J n F 1 b 3 Q 7 U 2 V j d G l v b j E v U 3 V t b W F y e S 9 D a G F u Z 2 V k I F R 5 c G U u e 0 N v b H V t b j Y 0 L D Y z f S Z x d W 9 0 O y w m c X V v d D t T Z W N 0 a W 9 u M S 9 T d W 1 t Y X J 5 L 0 N o Y W 5 n Z W Q g V H l w Z S 5 7 Q 2 9 s d W 1 u N j U s N j R 9 J n F 1 b 3 Q 7 L C Z x d W 9 0 O 1 N l Y 3 R p b 2 4 x L 1 N 1 b W 1 h c n k v Q 2 h h b m d l Z C B U e X B l L n t D b 2 x 1 b W 4 2 N i w 2 N X 0 m c X V v d D s s J n F 1 b 3 Q 7 U 2 V j d G l v b j E v U 3 V t b W F y e S 9 D a G F u Z 2 V k I F R 5 c G U u e 0 N v b H V t b j Y 3 L D Y 2 f S Z x d W 9 0 O y w m c X V v d D t T Z W N 0 a W 9 u M S 9 T d W 1 t Y X J 5 L 0 N o Y W 5 n Z W Q g V H l w Z S 5 7 Q 2 9 s d W 1 u N j g s N j d 9 J n F 1 b 3 Q 7 L C Z x d W 9 0 O 1 N l Y 3 R p b 2 4 x L 1 N 1 b W 1 h c n k v Q 2 h h b m d l Z C B U e X B l L n t D b 2 x 1 b W 4 2 O S w 2 O H 0 m c X V v d D s s J n F 1 b 3 Q 7 U 2 V j d G l v b j E v U 3 V t b W F y e S 9 D a G F u Z 2 V k I F R 5 c G U u e 0 N v b H V t b j c w L D Y 5 f S Z x d W 9 0 O y w m c X V v d D t T Z W N 0 a W 9 u M S 9 T d W 1 t Y X J 5 L 0 N o Y W 5 n Z W Q g V H l w Z S 5 7 Q 2 9 s d W 1 u N z E s N z B 9 J n F 1 b 3 Q 7 L C Z x d W 9 0 O 1 N l Y 3 R p b 2 4 x L 1 N 1 b W 1 h c n k v Q 2 h h b m d l Z C B U e X B l L n t D b 2 x 1 b W 4 3 M i w 3 M X 0 m c X V v d D s s J n F 1 b 3 Q 7 U 2 V j d G l v b j E v U 3 V t b W F y e S 9 D a G F u Z 2 V k I F R 5 c G U u e 0 N v b H V t b j c z L D c y f S Z x d W 9 0 O y w m c X V v d D t T Z W N 0 a W 9 u M S 9 T d W 1 t Y X J 5 L 0 N o Y W 5 n Z W Q g V H l w Z S 5 7 Q 2 9 s d W 1 u N z Q s N z N 9 J n F 1 b 3 Q 7 L C Z x d W 9 0 O 1 N l Y 3 R p b 2 4 x L 1 N 1 b W 1 h c n k v Q 2 h h b m d l Z C B U e X B l L n t D b 2 x 1 b W 4 3 N S w 3 N H 0 m c X V v d D s s J n F 1 b 3 Q 7 U 2 V j d G l v b j E v U 3 V t b W F y e S 9 D a G F u Z 2 V k I F R 5 c G U u e 0 N v b H V t b j c 2 L D c 1 f S Z x d W 9 0 O y w m c X V v d D t T Z W N 0 a W 9 u M S 9 T d W 1 t Y X J 5 L 0 N o Y W 5 n Z W Q g V H l w Z S 5 7 Q 2 9 s d W 1 u N z c s N z Z 9 J n F 1 b 3 Q 7 L C Z x d W 9 0 O 1 N l Y 3 R p b 2 4 x L 1 N 1 b W 1 h c n k v Q 2 h h b m d l Z C B U e X B l L n t D b 2 x 1 b W 4 3 O C w 3 N 3 0 m c X V v d D s s J n F 1 b 3 Q 7 U 2 V j d G l v b j E v U 3 V t b W F y e S 9 D a G F u Z 2 V k I F R 5 c G U u e 0 N v b H V t b j c 5 L D c 4 f S Z x d W 9 0 O y w m c X V v d D t T Z W N 0 a W 9 u M S 9 T d W 1 t Y X J 5 L 0 N o Y W 5 n Z W Q g V H l w Z S 5 7 Q 2 9 s d W 1 u O D A s N z l 9 J n F 1 b 3 Q 7 L C Z x d W 9 0 O 1 N l Y 3 R p b 2 4 x L 1 N 1 b W 1 h c n k v Q 2 h h b m d l Z C B U e X B l L n t D b 2 x 1 b W 4 4 M S w 4 M H 0 m c X V v d D s s J n F 1 b 3 Q 7 U 2 V j d G l v b j E v U 3 V t b W F y e S 9 D a G F u Z 2 V k I F R 5 c G U u e 0 N v b H V t b j g y L D g x f S Z x d W 9 0 O y w m c X V v d D t T Z W N 0 a W 9 u M S 9 T d W 1 t Y X J 5 L 0 N o Y W 5 n Z W Q g V H l w Z S 5 7 Q 2 9 s d W 1 u O D M s O D J 9 J n F 1 b 3 Q 7 L C Z x d W 9 0 O 1 N l Y 3 R p b 2 4 x L 1 N 1 b W 1 h c n k v Q 2 h h b m d l Z C B U e X B l L n t D b 2 x 1 b W 4 4 N C w 4 M 3 0 m c X V v d D s s J n F 1 b 3 Q 7 U 2 V j d G l v b j E v U 3 V t b W F y e S 9 D a G F u Z 2 V k I F R 5 c G U u e 0 N v b H V t b j g 1 L D g 0 f S Z x d W 9 0 O y w m c X V v d D t T Z W N 0 a W 9 u M S 9 T d W 1 t Y X J 5 L 0 N o Y W 5 n Z W Q g V H l w Z S 5 7 Q 2 9 s d W 1 u O D Y s O D V 9 J n F 1 b 3 Q 7 L C Z x d W 9 0 O 1 N l Y 3 R p b 2 4 x L 1 N 1 b W 1 h c n k v Q 2 h h b m d l Z C B U e X B l L n t D b 2 x 1 b W 4 4 N y w 4 N n 0 m c X V v d D s s J n F 1 b 3 Q 7 U 2 V j d G l v b j E v U 3 V t b W F y e S 9 D a G F u Z 2 V k I F R 5 c G U u e 0 N v b H V t b j g 4 L D g 3 f S Z x d W 9 0 O y w m c X V v d D t T Z W N 0 a W 9 u M S 9 T d W 1 t Y X J 5 L 0 N o Y W 5 n Z W Q g V H l w Z S 5 7 Q 2 9 s d W 1 u O D k s O D h 9 J n F 1 b 3 Q 7 L C Z x d W 9 0 O 1 N l Y 3 R p b 2 4 x L 1 N 1 b W 1 h c n k v Q 2 h h b m d l Z C B U e X B l L n t D b 2 x 1 b W 4 5 M C w 4 O X 0 m c X V v d D s s J n F 1 b 3 Q 7 U 2 V j d G l v b j E v U 3 V t b W F y e S 9 D a G F u Z 2 V k I F R 5 c G U u e 0 N v b H V t b j k x L D k w f S Z x d W 9 0 O y w m c X V v d D t T Z W N 0 a W 9 u M S 9 T d W 1 t Y X J 5 L 0 N o Y W 5 n Z W Q g V H l w Z S 5 7 Q 2 9 s d W 1 u O T I s O T F 9 J n F 1 b 3 Q 7 L C Z x d W 9 0 O 1 N l Y 3 R p b 2 4 x L 1 N 1 b W 1 h c n k v Q 2 h h b m d l Z C B U e X B l L n t D b 2 x 1 b W 4 5 M y w 5 M n 0 m c X V v d D s s J n F 1 b 3 Q 7 U 2 V j d G l v b j E v U 3 V t b W F y e S 9 D a G F u Z 2 V k I F R 5 c G U u e 0 N v b H V t b j k 0 L D k z f S Z x d W 9 0 O y w m c X V v d D t T Z W N 0 a W 9 u M S 9 T d W 1 t Y X J 5 L 0 N o Y W 5 n Z W Q g V H l w Z S 5 7 Q 2 9 s d W 1 u O T U s O T R 9 J n F 1 b 3 Q 7 L C Z x d W 9 0 O 1 N l Y 3 R p b 2 4 x L 1 N 1 b W 1 h c n k v Q 2 h h b m d l Z C B U e X B l L n t D b 2 x 1 b W 4 5 N i w 5 N X 0 m c X V v d D s s J n F 1 b 3 Q 7 U 2 V j d G l v b j E v U 3 V t b W F y e S 9 D a G F u Z 2 V k I F R 5 c G U u e 0 N v b H V t b j k 3 L D k 2 f S Z x d W 9 0 O y w m c X V v d D t T Z W N 0 a W 9 u M S 9 T d W 1 t Y X J 5 L 0 N o Y W 5 n Z W Q g V H l w Z S 5 7 Q 2 9 s d W 1 u O T g s O T d 9 J n F 1 b 3 Q 7 L C Z x d W 9 0 O 1 N l Y 3 R p b 2 4 x L 1 N 1 b W 1 h c n k v Q 2 h h b m d l Z C B U e X B l L n t D b 2 x 1 b W 4 5 O S w 5 O H 0 m c X V v d D s s J n F 1 b 3 Q 7 U 2 V j d G l v b j E v U 3 V t b W F y e S 9 D a G F u Z 2 V k I F R 5 c G U u e 0 N v b H V t b j E w M C w 5 O X 0 m c X V v d D s s J n F 1 b 3 Q 7 U 2 V j d G l v b j E v U 3 V t b W F y e S 9 D a G F u Z 2 V k I F R 5 c G U u e 0 N v b H V t b j E w M S w x M D B 9 J n F 1 b 3 Q 7 L C Z x d W 9 0 O 1 N l Y 3 R p b 2 4 x L 1 N 1 b W 1 h c n k v Q 2 h h b m d l Z C B U e X B l L n t D b 2 x 1 b W 4 x M D I s M T A x f S Z x d W 9 0 O y w m c X V v d D t T Z W N 0 a W 9 u M S 9 T d W 1 t Y X J 5 L 0 N o Y W 5 n Z W Q g V H l w Z S 5 7 Q 2 9 s d W 1 u M T A z L D E w M n 0 m c X V v d D s s J n F 1 b 3 Q 7 U 2 V j d G l v b j E v U 3 V t b W F y e S 9 D a G F u Z 2 V k I F R 5 c G U u e 0 N v b H V t b j E w N C w x M D N 9 J n F 1 b 3 Q 7 L C Z x d W 9 0 O 1 N l Y 3 R p b 2 4 x L 1 N 1 b W 1 h c n k v Q 2 h h b m d l Z C B U e X B l L n t D b 2 x 1 b W 4 x M D U s M T A 0 f S Z x d W 9 0 O y w m c X V v d D t T Z W N 0 a W 9 u M S 9 T d W 1 t Y X J 5 L 0 N o Y W 5 n Z W Q g V H l w Z S 5 7 Q 2 9 s d W 1 u M T A 2 L D E w N X 0 m c X V v d D s s J n F 1 b 3 Q 7 U 2 V j d G l v b j E v U 3 V t b W F y e S 9 D a G F u Z 2 V k I F R 5 c G U u e 0 N v b H V t b j E w N y w x M D Z 9 J n F 1 b 3 Q 7 L C Z x d W 9 0 O 1 N l Y 3 R p b 2 4 x L 1 N 1 b W 1 h c n k v Q 2 h h b m d l Z C B U e X B l L n t D b 2 x 1 b W 4 x M D g s M T A 3 f S Z x d W 9 0 O y w m c X V v d D t T Z W N 0 a W 9 u M S 9 T d W 1 t Y X J 5 L 0 N o Y W 5 n Z W Q g V H l w Z S 5 7 Q 2 9 s d W 1 u M T A 5 L D E w O H 0 m c X V v d D s s J n F 1 b 3 Q 7 U 2 V j d G l v b j E v U 3 V t b W F y e S 9 D a G F u Z 2 V k I F R 5 c G U u e 0 N v b H V t b j E x M C w x M D l 9 J n F 1 b 3 Q 7 L C Z x d W 9 0 O 1 N l Y 3 R p b 2 4 x L 1 N 1 b W 1 h c n k v Q 2 h h b m d l Z C B U e X B l L n t D b 2 x 1 b W 4 x M T E s M T E w f S Z x d W 9 0 O y w m c X V v d D t T Z W N 0 a W 9 u M S 9 T d W 1 t Y X J 5 L 0 N o Y W 5 n Z W Q g V H l w Z S 5 7 Q 2 9 s d W 1 u M T E y L D E x M X 0 m c X V v d D s s J n F 1 b 3 Q 7 U 2 V j d G l v b j E v U 3 V t b W F y e S 9 D a G F u Z 2 V k I F R 5 c G U u e 0 N v b H V t b j E x M y w x M T J 9 J n F 1 b 3 Q 7 L C Z x d W 9 0 O 1 N l Y 3 R p b 2 4 x L 1 N 1 b W 1 h c n k v Q 2 h h b m d l Z C B U e X B l L n t D b 2 x 1 b W 4 x M T Q s M T E z f S Z x d W 9 0 O y w m c X V v d D t T Z W N 0 a W 9 u M S 9 T d W 1 t Y X J 5 L 0 N o Y W 5 n Z W Q g V H l w Z S 5 7 Q 2 9 s d W 1 u M T E 1 L D E x N H 0 m c X V v d D s s J n F 1 b 3 Q 7 U 2 V j d G l v b j E v U 3 V t b W F y e S 9 D a G F u Z 2 V k I F R 5 c G U u e 0 N v b H V t b j E x N i w x M T V 9 J n F 1 b 3 Q 7 L C Z x d W 9 0 O 1 N l Y 3 R p b 2 4 x L 1 N 1 b W 1 h c n k v Q 2 h h b m d l Z C B U e X B l L n t D b 2 x 1 b W 4 x M T c s M T E 2 f S Z x d W 9 0 O y w m c X V v d D t T Z W N 0 a W 9 u M S 9 T d W 1 t Y X J 5 L 0 N o Y W 5 n Z W Q g V H l w Z S 5 7 Q 2 9 s d W 1 u M T E 4 L D E x N 3 0 m c X V v d D s s J n F 1 b 3 Q 7 U 2 V j d G l v b j E v U 3 V t b W F y e S 9 D a G F u Z 2 V k I F R 5 c G U u e 0 N v b H V t b j E x O S w x M T h 9 J n F 1 b 3 Q 7 L C Z x d W 9 0 O 1 N l Y 3 R p b 2 4 x L 1 N 1 b W 1 h c n k v Q 2 h h b m d l Z C B U e X B l L n t D b 2 x 1 b W 4 x M j A s M T E 5 f S Z x d W 9 0 O y w m c X V v d D t T Z W N 0 a W 9 u M S 9 T d W 1 t Y X J 5 L 0 N o Y W 5 n Z W Q g V H l w Z S 5 7 Q 2 9 s d W 1 u M T I x L D E y M H 0 m c X V v d D s s J n F 1 b 3 Q 7 U 2 V j d G l v b j E v U 3 V t b W F y e S 9 D a G F u Z 2 V k I F R 5 c G U u e 0 N v b H V t b j E y M i w x M j F 9 J n F 1 b 3 Q 7 L C Z x d W 9 0 O 1 N l Y 3 R p b 2 4 x L 1 N 1 b W 1 h c n k v Q 2 h h b m d l Z C B U e X B l L n t D b 2 x 1 b W 4 x M j M s M T I y f S Z x d W 9 0 O y w m c X V v d D t T Z W N 0 a W 9 u M S 9 T d W 1 t Y X J 5 L 0 N o Y W 5 n Z W Q g V H l w Z S 5 7 Q 2 9 s d W 1 u M T I 0 L D E y M 3 0 m c X V v d D s s J n F 1 b 3 Q 7 U 2 V j d G l v b j E v U 3 V t b W F y e S 9 D a G F u Z 2 V k I F R 5 c G U u e 0 N v b H V t b j E y N S w x M j R 9 J n F 1 b 3 Q 7 L C Z x d W 9 0 O 1 N l Y 3 R p b 2 4 x L 1 N 1 b W 1 h c n k v Q 2 h h b m d l Z C B U e X B l L n t D b 2 x 1 b W 4 x M j Y s M T I 1 f S Z x d W 9 0 O y w m c X V v d D t T Z W N 0 a W 9 u M S 9 T d W 1 t Y X J 5 L 0 N o Y W 5 n Z W Q g V H l w Z S 5 7 Q 2 9 s d W 1 u M T I 3 L D E y N n 0 m c X V v d D s s J n F 1 b 3 Q 7 U 2 V j d G l v b j E v U 3 V t b W F y e S 9 D a G F u Z 2 V k I F R 5 c G U u e 0 N v b H V t b j E y O C w x M j d 9 J n F 1 b 3 Q 7 L C Z x d W 9 0 O 1 N l Y 3 R p b 2 4 x L 1 N 1 b W 1 h c n k v Q 2 h h b m d l Z C B U e X B l L n t D b 2 x 1 b W 4 x M j k s M T I 4 f S Z x d W 9 0 O y w m c X V v d D t T Z W N 0 a W 9 u M S 9 T d W 1 t Y X J 5 L 0 N o Y W 5 n Z W Q g V H l w Z S 5 7 Q 2 9 s d W 1 u M T M w L D E y O X 0 m c X V v d D s s J n F 1 b 3 Q 7 U 2 V j d G l v b j E v U 3 V t b W F y e S 9 D a G F u Z 2 V k I F R 5 c G U u e 0 N v b H V t b j E z M S w x M z B 9 J n F 1 b 3 Q 7 L C Z x d W 9 0 O 1 N l Y 3 R p b 2 4 x L 1 N 1 b W 1 h c n k v Q 2 h h b m d l Z C B U e X B l L n t D b 2 x 1 b W 4 x M z I s M T M x f S Z x d W 9 0 O y w m c X V v d D t T Z W N 0 a W 9 u M S 9 T d W 1 t Y X J 5 L 0 N o Y W 5 n Z W Q g V H l w Z S 5 7 Q 2 9 s d W 1 u M T M z L D E z M n 0 m c X V v d D s s J n F 1 b 3 Q 7 U 2 V j d G l v b j E v U 3 V t b W F y e S 9 D a G F u Z 2 V k I F R 5 c G U u e 0 N v b H V t b j E z N C w x M z N 9 J n F 1 b 3 Q 7 L C Z x d W 9 0 O 1 N l Y 3 R p b 2 4 x L 1 N 1 b W 1 h c n k v Q 2 h h b m d l Z C B U e X B l L n t D b 2 x 1 b W 4 x M z U s M T M 0 f S Z x d W 9 0 O y w m c X V v d D t T Z W N 0 a W 9 u M S 9 T d W 1 t Y X J 5 L 0 N o Y W 5 n Z W Q g V H l w Z S 5 7 Q 2 9 s d W 1 u M T M 2 L D E z N X 0 m c X V v d D s s J n F 1 b 3 Q 7 U 2 V j d G l v b j E v U 3 V t b W F y e S 9 D a G F u Z 2 V k I F R 5 c G U u e 0 N v b H V t b j E z N y w x M z Z 9 J n F 1 b 3 Q 7 L C Z x d W 9 0 O 1 N l Y 3 R p b 2 4 x L 1 N 1 b W 1 h c n k v Q 2 h h b m d l Z C B U e X B l L n t D b 2 x 1 b W 4 x M z g s M T M 3 f S Z x d W 9 0 O y w m c X V v d D t T Z W N 0 a W 9 u M S 9 T d W 1 t Y X J 5 L 0 N o Y W 5 n Z W Q g V H l w Z S 5 7 Q 2 9 s d W 1 u M T M 5 L D E z O H 0 m c X V v d D s s J n F 1 b 3 Q 7 U 2 V j d G l v b j E v U 3 V t b W F y e S 9 D a G F u Z 2 V k I F R 5 c G U u e 0 N v b H V t b j E 0 M C w x M z l 9 J n F 1 b 3 Q 7 L C Z x d W 9 0 O 1 N l Y 3 R p b 2 4 x L 1 N 1 b W 1 h c n k v Q 2 h h b m d l Z C B U e X B l L n t D b 2 x 1 b W 4 x N D E s M T Q w f S Z x d W 9 0 O y w m c X V v d D t T Z W N 0 a W 9 u M S 9 T d W 1 t Y X J 5 L 0 N o Y W 5 n Z W Q g V H l w Z S 5 7 Q 2 9 s d W 1 u M T Q y L D E 0 M X 0 m c X V v d D s s J n F 1 b 3 Q 7 U 2 V j d G l v b j E v U 3 V t b W F y e S 9 D a G F u Z 2 V k I F R 5 c G U u e 0 N v b H V t b j E 0 M y w x N D J 9 J n F 1 b 3 Q 7 L C Z x d W 9 0 O 1 N l Y 3 R p b 2 4 x L 1 N 1 b W 1 h c n k v Q 2 h h b m d l Z C B U e X B l L n t D b 2 x 1 b W 4 x N D Q s M T Q z f S Z x d W 9 0 O y w m c X V v d D t T Z W N 0 a W 9 u M S 9 T d W 1 t Y X J 5 L 0 N o Y W 5 n Z W Q g V H l w Z S 5 7 Q 2 9 s d W 1 u M T Q 1 L D E 0 N H 0 m c X V v d D s s J n F 1 b 3 Q 7 U 2 V j d G l v b j E v U 3 V t b W F y e S 9 D a G F u Z 2 V k I F R 5 c G U u e 0 N v b H V t b j E 0 N i w x N D V 9 J n F 1 b 3 Q 7 L C Z x d W 9 0 O 1 N l Y 3 R p b 2 4 x L 1 N 1 b W 1 h c n k v Q 2 h h b m d l Z C B U e X B l L n t D b 2 x 1 b W 4 x N D c s M T Q 2 f S Z x d W 9 0 O y w m c X V v d D t T Z W N 0 a W 9 u M S 9 T d W 1 t Y X J 5 L 0 N o Y W 5 n Z W Q g V H l w Z S 5 7 Q 2 9 s d W 1 u M T Q 4 L D E 0 N 3 0 m c X V v d D s s J n F 1 b 3 Q 7 U 2 V j d G l v b j E v U 3 V t b W F y e S 9 D a G F u Z 2 V k I F R 5 c G U u e 0 N v b H V t b j E 0 O S w x N D h 9 J n F 1 b 3 Q 7 L C Z x d W 9 0 O 1 N l Y 3 R p b 2 4 x L 1 N 1 b W 1 h c n k v Q 2 h h b m d l Z C B U e X B l L n t D b 2 x 1 b W 4 x N T A s M T Q 5 f S Z x d W 9 0 O y w m c X V v d D t T Z W N 0 a W 9 u M S 9 T d W 1 t Y X J 5 L 0 N o Y W 5 n Z W Q g V H l w Z S 5 7 Q 2 9 s d W 1 u M T U x L D E 1 M H 0 m c X V v d D s s J n F 1 b 3 Q 7 U 2 V j d G l v b j E v U 3 V t b W F y e S 9 D a G F u Z 2 V k I F R 5 c G U u e 0 N v b H V t b j E 1 M i w x N T F 9 J n F 1 b 3 Q 7 L C Z x d W 9 0 O 1 N l Y 3 R p b 2 4 x L 1 N 1 b W 1 h c n k v Q 2 h h b m d l Z C B U e X B l L n t D b 2 x 1 b W 4 x N T M s M T U y f S Z x d W 9 0 O y w m c X V v d D t T Z W N 0 a W 9 u M S 9 T d W 1 t Y X J 5 L 0 N o Y W 5 n Z W Q g V H l w Z S 5 7 Q 2 9 s d W 1 u M T U 0 L D E 1 M 3 0 m c X V v d D s s J n F 1 b 3 Q 7 U 2 V j d G l v b j E v U 3 V t b W F y e S 9 D a G F u Z 2 V k I F R 5 c G U u e 0 N v b H V t b j E 1 N S w x N T R 9 J n F 1 b 3 Q 7 L C Z x d W 9 0 O 1 N l Y 3 R p b 2 4 x L 1 N 1 b W 1 h c n k v Q 2 h h b m d l Z C B U e X B l L n t D b 2 x 1 b W 4 x N T Y s M T U 1 f S Z x d W 9 0 O y w m c X V v d D t T Z W N 0 a W 9 u M S 9 T d W 1 t Y X J 5 L 0 N o Y W 5 n Z W Q g V H l w Z S 5 7 Q 2 9 s d W 1 u M T U 3 L D E 1 N n 0 m c X V v d D s s J n F 1 b 3 Q 7 U 2 V j d G l v b j E v U 3 V t b W F y e S 9 D a G F u Z 2 V k I F R 5 c G U u e 0 N v b H V t b j E 1 O C w x N T d 9 J n F 1 b 3 Q 7 L C Z x d W 9 0 O 1 N l Y 3 R p b 2 4 x L 1 N 1 b W 1 h c n k v Q 2 h h b m d l Z C B U e X B l L n t D b 2 x 1 b W 4 x N T k s M T U 4 f S Z x d W 9 0 O y w m c X V v d D t T Z W N 0 a W 9 u M S 9 T d W 1 t Y X J 5 L 0 N o Y W 5 n Z W Q g V H l w Z S 5 7 Q 2 9 s d W 1 u M T Y w L D E 1 O X 0 m c X V v d D s s J n F 1 b 3 Q 7 U 2 V j d G l v b j E v U 3 V t b W F y e S 9 D a G F u Z 2 V k I F R 5 c G U u e 0 N v b H V t b j E 2 M S w x N j B 9 J n F 1 b 3 Q 7 L C Z x d W 9 0 O 1 N l Y 3 R p b 2 4 x L 1 N 1 b W 1 h c n k v Q 2 h h b m d l Z C B U e X B l L n t D b 2 x 1 b W 4 x N j I s M T Y x f S Z x d W 9 0 O y w m c X V v d D t T Z W N 0 a W 9 u M S 9 T d W 1 t Y X J 5 L 0 N o Y W 5 n Z W Q g V H l w Z S 5 7 Q 2 9 s d W 1 u M T Y z L D E 2 M n 0 m c X V v d D s s J n F 1 b 3 Q 7 U 2 V j d G l v b j E v U 3 V t b W F y e S 9 D a G F u Z 2 V k I F R 5 c G U u e 0 N v b H V t b j E 2 N C w x N j N 9 J n F 1 b 3 Q 7 L C Z x d W 9 0 O 1 N l Y 3 R p b 2 4 x L 1 N 1 b W 1 h c n k v Q 2 h h b m d l Z C B U e X B l L n t D b 2 x 1 b W 4 x N j U s M T Y 0 f S Z x d W 9 0 O y w m c X V v d D t T Z W N 0 a W 9 u M S 9 T d W 1 t Y X J 5 L 0 N o Y W 5 n Z W Q g V H l w Z S 5 7 Q 2 9 s d W 1 u M T Y 2 L D E 2 N X 0 m c X V v d D s s J n F 1 b 3 Q 7 U 2 V j d G l v b j E v U 3 V t b W F y e S 9 D a G F u Z 2 V k I F R 5 c G U u e 0 N v b H V t b j E 2 N y w x N j Z 9 J n F 1 b 3 Q 7 L C Z x d W 9 0 O 1 N l Y 3 R p b 2 4 x L 1 N 1 b W 1 h c n k v Q 2 h h b m d l Z C B U e X B l L n t D b 2 x 1 b W 4 x N j g s M T Y 3 f S Z x d W 9 0 O y w m c X V v d D t T Z W N 0 a W 9 u M S 9 T d W 1 t Y X J 5 L 0 N o Y W 5 n Z W Q g V H l w Z S 5 7 Q 2 9 s d W 1 u M T Y 5 L D E 2 O H 0 m c X V v d D s s J n F 1 b 3 Q 7 U 2 V j d G l v b j E v U 3 V t b W F y e S 9 D a G F u Z 2 V k I F R 5 c G U u e 0 N v b H V t b j E 3 M C w x N j l 9 J n F 1 b 3 Q 7 L C Z x d W 9 0 O 1 N l Y 3 R p b 2 4 x L 1 N 1 b W 1 h c n k v Q 2 h h b m d l Z C B U e X B l L n t D b 2 x 1 b W 4 x N z E s M T c w f S Z x d W 9 0 O y w m c X V v d D t T Z W N 0 a W 9 u M S 9 T d W 1 t Y X J 5 L 0 N o Y W 5 n Z W Q g V H l w Z S 5 7 Q 2 9 s d W 1 u M T c y L D E 3 M X 0 m c X V v d D s s J n F 1 b 3 Q 7 U 2 V j d G l v b j E v U 3 V t b W F y e S 9 D a G F u Z 2 V k I F R 5 c G U u e 0 N v b H V t b j E 3 M y w x N z J 9 J n F 1 b 3 Q 7 L C Z x d W 9 0 O 1 N l Y 3 R p b 2 4 x L 1 N 1 b W 1 h c n k v Q 2 h h b m d l Z C B U e X B l L n t D b 2 x 1 b W 4 x N z Q s M T c z f S Z x d W 9 0 O y w m c X V v d D t T Z W N 0 a W 9 u M S 9 T d W 1 t Y X J 5 L 0 N o Y W 5 n Z W Q g V H l w Z S 5 7 Q 2 9 s d W 1 u M T c 1 L D E 3 N H 0 m c X V v d D s s J n F 1 b 3 Q 7 U 2 V j d G l v b j E v U 3 V t b W F y e S 9 D a G F u Z 2 V k I F R 5 c G U u e 0 N v b H V t b j E 3 N i w x N z V 9 J n F 1 b 3 Q 7 L C Z x d W 9 0 O 1 N l Y 3 R p b 2 4 x L 1 N 1 b W 1 h c n k v Q 2 h h b m d l Z C B U e X B l L n t D b 2 x 1 b W 4 x N z c s M T c 2 f S Z x d W 9 0 O y w m c X V v d D t T Z W N 0 a W 9 u M S 9 T d W 1 t Y X J 5 L 0 N o Y W 5 n Z W Q g V H l w Z S 5 7 Q 2 9 s d W 1 u M T c 4 L D E 3 N 3 0 m c X V v d D s s J n F 1 b 3 Q 7 U 2 V j d G l v b j E v U 3 V t b W F y e S 9 D a G F u Z 2 V k I F R 5 c G U u e 0 N v b H V t b j E 3 O S w x N z h 9 J n F 1 b 3 Q 7 L C Z x d W 9 0 O 1 N l Y 3 R p b 2 4 x L 1 N 1 b W 1 h c n k v Q 2 h h b m d l Z C B U e X B l L n t D b 2 x 1 b W 4 x O D A s M T c 5 f S Z x d W 9 0 O y w m c X V v d D t T Z W N 0 a W 9 u M S 9 T d W 1 t Y X J 5 L 0 N o Y W 5 n Z W Q g V H l w Z S 5 7 Q 2 9 s d W 1 u M T g x L D E 4 M H 0 m c X V v d D s s J n F 1 b 3 Q 7 U 2 V j d G l v b j E v U 3 V t b W F y e S 9 D a G F u Z 2 V k I F R 5 c G U u e 0 N v b H V t b j E 4 M i w x O D F 9 J n F 1 b 3 Q 7 L C Z x d W 9 0 O 1 N l Y 3 R p b 2 4 x L 1 N 1 b W 1 h c n k v Q 2 h h b m d l Z C B U e X B l L n t D b 2 x 1 b W 4 x O D M s M T g y f S Z x d W 9 0 O y w m c X V v d D t T Z W N 0 a W 9 u M S 9 T d W 1 t Y X J 5 L 0 N o Y W 5 n Z W Q g V H l w Z S 5 7 Q 2 9 s d W 1 u M T g 0 L D E 4 M 3 0 m c X V v d D s s J n F 1 b 3 Q 7 U 2 V j d G l v b j E v U 3 V t b W F y e S 9 D a G F u Z 2 V k I F R 5 c G U u e 0 N v b H V t b j E 4 N S w x O D R 9 J n F 1 b 3 Q 7 L C Z x d W 9 0 O 1 N l Y 3 R p b 2 4 x L 1 N 1 b W 1 h c n k v Q 2 h h b m d l Z C B U e X B l L n t D b 2 x 1 b W 4 x O D Y s M T g 1 f S Z x d W 9 0 O y w m c X V v d D t T Z W N 0 a W 9 u M S 9 T d W 1 t Y X J 5 L 0 N o Y W 5 n Z W Q g V H l w Z S 5 7 Q 2 9 s d W 1 u M T g 3 L D E 4 N n 0 m c X V v d D s s J n F 1 b 3 Q 7 U 2 V j d G l v b j E v U 3 V t b W F y e S 9 D a G F u Z 2 V k I F R 5 c G U u e 0 N v b H V t b j E 4 O C w x O D d 9 J n F 1 b 3 Q 7 L C Z x d W 9 0 O 1 N l Y 3 R p b 2 4 x L 1 N 1 b W 1 h c n k v Q 2 h h b m d l Z C B U e X B l L n t D b 2 x 1 b W 4 x O D k s M T g 4 f S Z x d W 9 0 O y w m c X V v d D t T Z W N 0 a W 9 u M S 9 T d W 1 t Y X J 5 L 0 N o Y W 5 n Z W Q g V H l w Z S 5 7 Q 2 9 s d W 1 u M T k w L D E 4 O X 0 m c X V v d D s s J n F 1 b 3 Q 7 U 2 V j d G l v b j E v U 3 V t b W F y e S 9 D a G F u Z 2 V k I F R 5 c G U u e 0 N v b H V t b j E 5 M S w x O T B 9 J n F 1 b 3 Q 7 L C Z x d W 9 0 O 1 N l Y 3 R p b 2 4 x L 1 N 1 b W 1 h c n k v Q 2 h h b m d l Z C B U e X B l L n t D b 2 x 1 b W 4 x O T I s M T k x f S Z x d W 9 0 O y w m c X V v d D t T Z W N 0 a W 9 u M S 9 T d W 1 t Y X J 5 L 0 N o Y W 5 n Z W Q g V H l w Z S 5 7 Q 2 9 s d W 1 u M T k z L D E 5 M n 0 m c X V v d D s s J n F 1 b 3 Q 7 U 2 V j d G l v b j E v U 3 V t b W F y e S 9 D a G F u Z 2 V k I F R 5 c G U u e 0 N v b H V t b j E 5 N C w x O T N 9 J n F 1 b 3 Q 7 L C Z x d W 9 0 O 1 N l Y 3 R p b 2 4 x L 1 N 1 b W 1 h c n k v Q 2 h h b m d l Z C B U e X B l L n t D b 2 x 1 b W 4 x O T U s M T k 0 f S Z x d W 9 0 O y w m c X V v d D t T Z W N 0 a W 9 u M S 9 T d W 1 t Y X J 5 L 0 N o Y W 5 n Z W Q g V H l w Z S 5 7 Q 2 9 s d W 1 u M T k 2 L D E 5 N X 0 m c X V v d D s s J n F 1 b 3 Q 7 U 2 V j d G l v b j E v U 3 V t b W F y e S 9 D a G F u Z 2 V k I F R 5 c G U u e 0 N v b H V t b j E 5 N y w x O T Z 9 J n F 1 b 3 Q 7 L C Z x d W 9 0 O 1 N l Y 3 R p b 2 4 x L 1 N 1 b W 1 h c n k v Q 2 h h b m d l Z C B U e X B l L n t D b 2 x 1 b W 4 x O T g s M T k 3 f S Z x d W 9 0 O y w m c X V v d D t T Z W N 0 a W 9 u M S 9 T d W 1 t Y X J 5 L 0 N o Y W 5 n Z W Q g V H l w Z S 5 7 Q 2 9 s d W 1 u M T k 5 L D E 5 O H 0 m c X V v d D s s J n F 1 b 3 Q 7 U 2 V j d G l v b j E v U 3 V t b W F y e S 9 D a G F u Z 2 V k I F R 5 c G U u e 0 N v b H V t b j I w M C w x O T l 9 J n F 1 b 3 Q 7 L C Z x d W 9 0 O 1 N l Y 3 R p b 2 4 x L 1 N 1 b W 1 h c n k v Q 2 h h b m d l Z C B U e X B l L n t D b 2 x 1 b W 4 y M D E s M j A w f S Z x d W 9 0 O y w m c X V v d D t T Z W N 0 a W 9 u M S 9 T d W 1 t Y X J 5 L 0 N o Y W 5 n Z W Q g V H l w Z S 5 7 Q 2 9 s d W 1 u M j A y L D I w M X 0 m c X V v d D s s J n F 1 b 3 Q 7 U 2 V j d G l v b j E v U 3 V t b W F y e S 9 D a G F u Z 2 V k I F R 5 c G U u e 0 N v b H V t b j I w M y w y M D J 9 J n F 1 b 3 Q 7 L C Z x d W 9 0 O 1 N l Y 3 R p b 2 4 x L 1 N 1 b W 1 h c n k v Q 2 h h b m d l Z C B U e X B l L n t D b 2 x 1 b W 4 y M D Q s M j A z f S Z x d W 9 0 O y w m c X V v d D t T Z W N 0 a W 9 u M S 9 T d W 1 t Y X J 5 L 0 N o Y W 5 n Z W Q g V H l w Z S 5 7 Q 2 9 s d W 1 u M j A 1 L D I w N H 0 m c X V v d D s s J n F 1 b 3 Q 7 U 2 V j d G l v b j E v U 3 V t b W F y e S 9 D a G F u Z 2 V k I F R 5 c G U u e 0 N v b H V t b j I w N i w y M D V 9 J n F 1 b 3 Q 7 L C Z x d W 9 0 O 1 N l Y 3 R p b 2 4 x L 1 N 1 b W 1 h c n k v Q 2 h h b m d l Z C B U e X B l L n t D b 2 x 1 b W 4 y M D c s M j A 2 f S Z x d W 9 0 O y w m c X V v d D t T Z W N 0 a W 9 u M S 9 T d W 1 t Y X J 5 L 0 N o Y W 5 n Z W Q g V H l w Z S 5 7 Q 2 9 s d W 1 u M j A 4 L D I w N 3 0 m c X V v d D s s J n F 1 b 3 Q 7 U 2 V j d G l v b j E v U 3 V t b W F y e S 9 D a G F u Z 2 V k I F R 5 c G U u e 0 N v b H V t b j I w O S w y M D h 9 J n F 1 b 3 Q 7 L C Z x d W 9 0 O 1 N l Y 3 R p b 2 4 x L 1 N 1 b W 1 h c n k v Q 2 h h b m d l Z C B U e X B l L n t D b 2 x 1 b W 4 y M T A s M j A 5 f S Z x d W 9 0 O y w m c X V v d D t T Z W N 0 a W 9 u M S 9 T d W 1 t Y X J 5 L 0 N o Y W 5 n Z W Q g V H l w Z S 5 7 Q 2 9 s d W 1 u M j E x L D I x M H 0 m c X V v d D s s J n F 1 b 3 Q 7 U 2 V j d G l v b j E v U 3 V t b W F y e S 9 D a G F u Z 2 V k I F R 5 c G U u e 0 N v b H V t b j I x M i w y M T F 9 J n F 1 b 3 Q 7 X S w m c X V v d D t D b 2 x 1 b W 5 D b 3 V u d C Z x d W 9 0 O z o y M T I s J n F 1 b 3 Q 7 S 2 V 5 Q 2 9 s d W 1 u T m F t Z X M m c X V v d D s 6 W 1 0 s J n F 1 b 3 Q 7 Q 2 9 s d W 1 u S W R l b n R p d G l l c y Z x d W 9 0 O z p b J n F 1 b 3 Q 7 U 2 V j d G l v b j E v U 3 V t b W F y e S 9 D a G F u Z 2 V k I F R 5 c G U u e 0 N v b H V t b j E s M H 0 m c X V v d D s s J n F 1 b 3 Q 7 U 2 V j d G l v b j E v U 3 V t b W F y e S 9 D a G F u Z 2 V k I F R 5 c G U u e 0 N v b H V t b j I s M X 0 m c X V v d D s s J n F 1 b 3 Q 7 U 2 V j d G l v b j E v U 3 V t b W F y e S 9 D a G F u Z 2 V k I F R 5 c G U u e 0 N v b H V t b j M s M n 0 m c X V v d D s s J n F 1 b 3 Q 7 U 2 V j d G l v b j E v U 3 V t b W F y e S 9 D a G F u Z 2 V k I F R 5 c G U u e 0 N v b H V t b j Q s M 3 0 m c X V v d D s s J n F 1 b 3 Q 7 U 2 V j d G l v b j E v U 3 V t b W F y e S 9 D a G F u Z 2 V k I F R 5 c G U u e 0 N v b H V t b j U s N H 0 m c X V v d D s s J n F 1 b 3 Q 7 U 2 V j d G l v b j E v U 3 V t b W F y e S 9 D a G F u Z 2 V k I F R 5 c G U u e 0 N v b H V t b j Y s N X 0 m c X V v d D s s J n F 1 b 3 Q 7 U 2 V j d G l v b j E v U 3 V t b W F y e S 9 D a G F u Z 2 V k I F R 5 c G U u e 0 N v b H V t b j c s N n 0 m c X V v d D s s J n F 1 b 3 Q 7 U 2 V j d G l v b j E v U 3 V t b W F y e S 9 D a G F u Z 2 V k I F R 5 c G U u e 0 N v b H V t b j g s N 3 0 m c X V v d D s s J n F 1 b 3 Q 7 U 2 V j d G l v b j E v U 3 V t b W F y e S 9 D a G F u Z 2 V k I F R 5 c G U u e 0 N v b H V t b j k s O H 0 m c X V v d D s s J n F 1 b 3 Q 7 U 2 V j d G l v b j E v U 3 V t b W F y e S 9 D a G F u Z 2 V k I F R 5 c G U u e 0 N v b H V t b j E w L D l 9 J n F 1 b 3 Q 7 L C Z x d W 9 0 O 1 N l Y 3 R p b 2 4 x L 1 N 1 b W 1 h c n k v Q 2 h h b m d l Z C B U e X B l L n t D b 2 x 1 b W 4 x M S w x M H 0 m c X V v d D s s J n F 1 b 3 Q 7 U 2 V j d G l v b j E v U 3 V t b W F y e S 9 D a G F u Z 2 V k I F R 5 c G U u e 0 N v b H V t b j E y L D E x f S Z x d W 9 0 O y w m c X V v d D t T Z W N 0 a W 9 u M S 9 T d W 1 t Y X J 5 L 0 N o Y W 5 n Z W Q g V H l w Z S 5 7 Q 2 9 s d W 1 u M T M s M T J 9 J n F 1 b 3 Q 7 L C Z x d W 9 0 O 1 N l Y 3 R p b 2 4 x L 1 N 1 b W 1 h c n k v Q 2 h h b m d l Z C B U e X B l L n t D b 2 x 1 b W 4 x N C w x M 3 0 m c X V v d D s s J n F 1 b 3 Q 7 U 2 V j d G l v b j E v U 3 V t b W F y e S 9 D a G F u Z 2 V k I F R 5 c G U u e 0 N v b H V t b j E 1 L D E 0 f S Z x d W 9 0 O y w m c X V v d D t T Z W N 0 a W 9 u M S 9 T d W 1 t Y X J 5 L 0 N o Y W 5 n Z W Q g V H l w Z S 5 7 Q 2 9 s d W 1 u M T Y s M T V 9 J n F 1 b 3 Q 7 L C Z x d W 9 0 O 1 N l Y 3 R p b 2 4 x L 1 N 1 b W 1 h c n k v Q 2 h h b m d l Z C B U e X B l L n t D b 2 x 1 b W 4 x N y w x N n 0 m c X V v d D s s J n F 1 b 3 Q 7 U 2 V j d G l v b j E v U 3 V t b W F y e S 9 D a G F u Z 2 V k I F R 5 c G U u e 0 N v b H V t b j E 4 L D E 3 f S Z x d W 9 0 O y w m c X V v d D t T Z W N 0 a W 9 u M S 9 T d W 1 t Y X J 5 L 0 N o Y W 5 n Z W Q g V H l w Z S 5 7 Q 2 9 s d W 1 u M T k s M T h 9 J n F 1 b 3 Q 7 L C Z x d W 9 0 O 1 N l Y 3 R p b 2 4 x L 1 N 1 b W 1 h c n k v Q 2 h h b m d l Z C B U e X B l L n t D b 2 x 1 b W 4 y M C w x O X 0 m c X V v d D s s J n F 1 b 3 Q 7 U 2 V j d G l v b j E v U 3 V t b W F y e S 9 D a G F u Z 2 V k I F R 5 c G U u e 0 N v b H V t b j I x L D I w f S Z x d W 9 0 O y w m c X V v d D t T Z W N 0 a W 9 u M S 9 T d W 1 t Y X J 5 L 0 N o Y W 5 n Z W Q g V H l w Z S 5 7 Q 2 9 s d W 1 u M j I s M j F 9 J n F 1 b 3 Q 7 L C Z x d W 9 0 O 1 N l Y 3 R p b 2 4 x L 1 N 1 b W 1 h c n k v Q 2 h h b m d l Z C B U e X B l L n t D b 2 x 1 b W 4 y M y w y M n 0 m c X V v d D s s J n F 1 b 3 Q 7 U 2 V j d G l v b j E v U 3 V t b W F y e S 9 D a G F u Z 2 V k I F R 5 c G U u e 0 N v b H V t b j I 0 L D I z f S Z x d W 9 0 O y w m c X V v d D t T Z W N 0 a W 9 u M S 9 T d W 1 t Y X J 5 L 0 N o Y W 5 n Z W Q g V H l w Z S 5 7 Q 2 9 s d W 1 u M j U s M j R 9 J n F 1 b 3 Q 7 L C Z x d W 9 0 O 1 N l Y 3 R p b 2 4 x L 1 N 1 b W 1 h c n k v Q 2 h h b m d l Z C B U e X B l L n t D b 2 x 1 b W 4 y N i w y N X 0 m c X V v d D s s J n F 1 b 3 Q 7 U 2 V j d G l v b j E v U 3 V t b W F y e S 9 D a G F u Z 2 V k I F R 5 c G U u e 0 N v b H V t b j I 3 L D I 2 f S Z x d W 9 0 O y w m c X V v d D t T Z W N 0 a W 9 u M S 9 T d W 1 t Y X J 5 L 0 N o Y W 5 n Z W Q g V H l w Z S 5 7 Q 2 9 s d W 1 u M j g s M j d 9 J n F 1 b 3 Q 7 L C Z x d W 9 0 O 1 N l Y 3 R p b 2 4 x L 1 N 1 b W 1 h c n k v Q 2 h h b m d l Z C B U e X B l L n t D b 2 x 1 b W 4 y O S w y O H 0 m c X V v d D s s J n F 1 b 3 Q 7 U 2 V j d G l v b j E v U 3 V t b W F y e S 9 D a G F u Z 2 V k I F R 5 c G U u e 0 N v b H V t b j M w L D I 5 f S Z x d W 9 0 O y w m c X V v d D t T Z W N 0 a W 9 u M S 9 T d W 1 t Y X J 5 L 0 N o Y W 5 n Z W Q g V H l w Z S 5 7 Q 2 9 s d W 1 u M z E s M z B 9 J n F 1 b 3 Q 7 L C Z x d W 9 0 O 1 N l Y 3 R p b 2 4 x L 1 N 1 b W 1 h c n k v Q 2 h h b m d l Z C B U e X B l L n t D b 2 x 1 b W 4 z M i w z M X 0 m c X V v d D s s J n F 1 b 3 Q 7 U 2 V j d G l v b j E v U 3 V t b W F y e S 9 D a G F u Z 2 V k I F R 5 c G U u e 0 N v b H V t b j M z L D M y f S Z x d W 9 0 O y w m c X V v d D t T Z W N 0 a W 9 u M S 9 T d W 1 t Y X J 5 L 0 N o Y W 5 n Z W Q g V H l w Z S 5 7 Q 2 9 s d W 1 u M z Q s M z N 9 J n F 1 b 3 Q 7 L C Z x d W 9 0 O 1 N l Y 3 R p b 2 4 x L 1 N 1 b W 1 h c n k v Q 2 h h b m d l Z C B U e X B l L n t D b 2 x 1 b W 4 z N S w z N H 0 m c X V v d D s s J n F 1 b 3 Q 7 U 2 V j d G l v b j E v U 3 V t b W F y e S 9 D a G F u Z 2 V k I F R 5 c G U u e 0 N v b H V t b j M 2 L D M 1 f S Z x d W 9 0 O y w m c X V v d D t T Z W N 0 a W 9 u M S 9 T d W 1 t Y X J 5 L 0 N o Y W 5 n Z W Q g V H l w Z S 5 7 Q 2 9 s d W 1 u M z c s M z Z 9 J n F 1 b 3 Q 7 L C Z x d W 9 0 O 1 N l Y 3 R p b 2 4 x L 1 N 1 b W 1 h c n k v Q 2 h h b m d l Z C B U e X B l L n t D b 2 x 1 b W 4 z O C w z N 3 0 m c X V v d D s s J n F 1 b 3 Q 7 U 2 V j d G l v b j E v U 3 V t b W F y e S 9 D a G F u Z 2 V k I F R 5 c G U u e 0 N v b H V t b j M 5 L D M 4 f S Z x d W 9 0 O y w m c X V v d D t T Z W N 0 a W 9 u M S 9 T d W 1 t Y X J 5 L 0 N o Y W 5 n Z W Q g V H l w Z S 5 7 Q 2 9 s d W 1 u N D A s M z l 9 J n F 1 b 3 Q 7 L C Z x d W 9 0 O 1 N l Y 3 R p b 2 4 x L 1 N 1 b W 1 h c n k v Q 2 h h b m d l Z C B U e X B l L n t D b 2 x 1 b W 4 0 M S w 0 M H 0 m c X V v d D s s J n F 1 b 3 Q 7 U 2 V j d G l v b j E v U 3 V t b W F y e S 9 D a G F u Z 2 V k I F R 5 c G U u e 0 N v b H V t b j Q y L D Q x f S Z x d W 9 0 O y w m c X V v d D t T Z W N 0 a W 9 u M S 9 T d W 1 t Y X J 5 L 0 N o Y W 5 n Z W Q g V H l w Z S 5 7 Q 2 9 s d W 1 u N D M s N D J 9 J n F 1 b 3 Q 7 L C Z x d W 9 0 O 1 N l Y 3 R p b 2 4 x L 1 N 1 b W 1 h c n k v Q 2 h h b m d l Z C B U e X B l L n t D b 2 x 1 b W 4 0 N C w 0 M 3 0 m c X V v d D s s J n F 1 b 3 Q 7 U 2 V j d G l v b j E v U 3 V t b W F y e S 9 D a G F u Z 2 V k I F R 5 c G U u e 0 N v b H V t b j Q 1 L D Q 0 f S Z x d W 9 0 O y w m c X V v d D t T Z W N 0 a W 9 u M S 9 T d W 1 t Y X J 5 L 0 N o Y W 5 n Z W Q g V H l w Z S 5 7 Q 2 9 s d W 1 u N D Y s N D V 9 J n F 1 b 3 Q 7 L C Z x d W 9 0 O 1 N l Y 3 R p b 2 4 x L 1 N 1 b W 1 h c n k v Q 2 h h b m d l Z C B U e X B l L n t D b 2 x 1 b W 4 0 N y w 0 N n 0 m c X V v d D s s J n F 1 b 3 Q 7 U 2 V j d G l v b j E v U 3 V t b W F y e S 9 D a G F u Z 2 V k I F R 5 c G U u e 0 N v b H V t b j Q 4 L D Q 3 f S Z x d W 9 0 O y w m c X V v d D t T Z W N 0 a W 9 u M S 9 T d W 1 t Y X J 5 L 0 N o Y W 5 n Z W Q g V H l w Z S 5 7 Q 2 9 s d W 1 u N D k s N D h 9 J n F 1 b 3 Q 7 L C Z x d W 9 0 O 1 N l Y 3 R p b 2 4 x L 1 N 1 b W 1 h c n k v Q 2 h h b m d l Z C B U e X B l L n t D b 2 x 1 b W 4 1 M C w 0 O X 0 m c X V v d D s s J n F 1 b 3 Q 7 U 2 V j d G l v b j E v U 3 V t b W F y e S 9 D a G F u Z 2 V k I F R 5 c G U u e 0 N v b H V t b j U x L D U w f S Z x d W 9 0 O y w m c X V v d D t T Z W N 0 a W 9 u M S 9 T d W 1 t Y X J 5 L 0 N o Y W 5 n Z W Q g V H l w Z S 5 7 Q 2 9 s d W 1 u N T I s N T F 9 J n F 1 b 3 Q 7 L C Z x d W 9 0 O 1 N l Y 3 R p b 2 4 x L 1 N 1 b W 1 h c n k v Q 2 h h b m d l Z C B U e X B l L n t D b 2 x 1 b W 4 1 M y w 1 M n 0 m c X V v d D s s J n F 1 b 3 Q 7 U 2 V j d G l v b j E v U 3 V t b W F y e S 9 D a G F u Z 2 V k I F R 5 c G U u e 0 N v b H V t b j U 0 L D U z f S Z x d W 9 0 O y w m c X V v d D t T Z W N 0 a W 9 u M S 9 T d W 1 t Y X J 5 L 0 N o Y W 5 n Z W Q g V H l w Z S 5 7 Q 2 9 s d W 1 u N T U s N T R 9 J n F 1 b 3 Q 7 L C Z x d W 9 0 O 1 N l Y 3 R p b 2 4 x L 1 N 1 b W 1 h c n k v Q 2 h h b m d l Z C B U e X B l L n t D b 2 x 1 b W 4 1 N i w 1 N X 0 m c X V v d D s s J n F 1 b 3 Q 7 U 2 V j d G l v b j E v U 3 V t b W F y e S 9 D a G F u Z 2 V k I F R 5 c G U u e 0 N v b H V t b j U 3 L D U 2 f S Z x d W 9 0 O y w m c X V v d D t T Z W N 0 a W 9 u M S 9 T d W 1 t Y X J 5 L 0 N o Y W 5 n Z W Q g V H l w Z S 5 7 Q 2 9 s d W 1 u N T g s N T d 9 J n F 1 b 3 Q 7 L C Z x d W 9 0 O 1 N l Y 3 R p b 2 4 x L 1 N 1 b W 1 h c n k v Q 2 h h b m d l Z C B U e X B l L n t D b 2 x 1 b W 4 1 O S w 1 O H 0 m c X V v d D s s J n F 1 b 3 Q 7 U 2 V j d G l v b j E v U 3 V t b W F y e S 9 D a G F u Z 2 V k I F R 5 c G U u e 0 N v b H V t b j Y w L D U 5 f S Z x d W 9 0 O y w m c X V v d D t T Z W N 0 a W 9 u M S 9 T d W 1 t Y X J 5 L 0 N o Y W 5 n Z W Q g V H l w Z S 5 7 Q 2 9 s d W 1 u N j E s N j B 9 J n F 1 b 3 Q 7 L C Z x d W 9 0 O 1 N l Y 3 R p b 2 4 x L 1 N 1 b W 1 h c n k v Q 2 h h b m d l Z C B U e X B l L n t D b 2 x 1 b W 4 2 M i w 2 M X 0 m c X V v d D s s J n F 1 b 3 Q 7 U 2 V j d G l v b j E v U 3 V t b W F y e S 9 D a G F u Z 2 V k I F R 5 c G U u e 0 N v b H V t b j Y z L D Y y f S Z x d W 9 0 O y w m c X V v d D t T Z W N 0 a W 9 u M S 9 T d W 1 t Y X J 5 L 0 N o Y W 5 n Z W Q g V H l w Z S 5 7 Q 2 9 s d W 1 u N j Q s N j N 9 J n F 1 b 3 Q 7 L C Z x d W 9 0 O 1 N l Y 3 R p b 2 4 x L 1 N 1 b W 1 h c n k v Q 2 h h b m d l Z C B U e X B l L n t D b 2 x 1 b W 4 2 N S w 2 N H 0 m c X V v d D s s J n F 1 b 3 Q 7 U 2 V j d G l v b j E v U 3 V t b W F y e S 9 D a G F u Z 2 V k I F R 5 c G U u e 0 N v b H V t b j Y 2 L D Y 1 f S Z x d W 9 0 O y w m c X V v d D t T Z W N 0 a W 9 u M S 9 T d W 1 t Y X J 5 L 0 N o Y W 5 n Z W Q g V H l w Z S 5 7 Q 2 9 s d W 1 u N j c s N j Z 9 J n F 1 b 3 Q 7 L C Z x d W 9 0 O 1 N l Y 3 R p b 2 4 x L 1 N 1 b W 1 h c n k v Q 2 h h b m d l Z C B U e X B l L n t D b 2 x 1 b W 4 2 O C w 2 N 3 0 m c X V v d D s s J n F 1 b 3 Q 7 U 2 V j d G l v b j E v U 3 V t b W F y e S 9 D a G F u Z 2 V k I F R 5 c G U u e 0 N v b H V t b j Y 5 L D Y 4 f S Z x d W 9 0 O y w m c X V v d D t T Z W N 0 a W 9 u M S 9 T d W 1 t Y X J 5 L 0 N o Y W 5 n Z W Q g V H l w Z S 5 7 Q 2 9 s d W 1 u N z A s N j l 9 J n F 1 b 3 Q 7 L C Z x d W 9 0 O 1 N l Y 3 R p b 2 4 x L 1 N 1 b W 1 h c n k v Q 2 h h b m d l Z C B U e X B l L n t D b 2 x 1 b W 4 3 M S w 3 M H 0 m c X V v d D s s J n F 1 b 3 Q 7 U 2 V j d G l v b j E v U 3 V t b W F y e S 9 D a G F u Z 2 V k I F R 5 c G U u e 0 N v b H V t b j c y L D c x f S Z x d W 9 0 O y w m c X V v d D t T Z W N 0 a W 9 u M S 9 T d W 1 t Y X J 5 L 0 N o Y W 5 n Z W Q g V H l w Z S 5 7 Q 2 9 s d W 1 u N z M s N z J 9 J n F 1 b 3 Q 7 L C Z x d W 9 0 O 1 N l Y 3 R p b 2 4 x L 1 N 1 b W 1 h c n k v Q 2 h h b m d l Z C B U e X B l L n t D b 2 x 1 b W 4 3 N C w 3 M 3 0 m c X V v d D s s J n F 1 b 3 Q 7 U 2 V j d G l v b j E v U 3 V t b W F y e S 9 D a G F u Z 2 V k I F R 5 c G U u e 0 N v b H V t b j c 1 L D c 0 f S Z x d W 9 0 O y w m c X V v d D t T Z W N 0 a W 9 u M S 9 T d W 1 t Y X J 5 L 0 N o Y W 5 n Z W Q g V H l w Z S 5 7 Q 2 9 s d W 1 u N z Y s N z V 9 J n F 1 b 3 Q 7 L C Z x d W 9 0 O 1 N l Y 3 R p b 2 4 x L 1 N 1 b W 1 h c n k v Q 2 h h b m d l Z C B U e X B l L n t D b 2 x 1 b W 4 3 N y w 3 N n 0 m c X V v d D s s J n F 1 b 3 Q 7 U 2 V j d G l v b j E v U 3 V t b W F y e S 9 D a G F u Z 2 V k I F R 5 c G U u e 0 N v b H V t b j c 4 L D c 3 f S Z x d W 9 0 O y w m c X V v d D t T Z W N 0 a W 9 u M S 9 T d W 1 t Y X J 5 L 0 N o Y W 5 n Z W Q g V H l w Z S 5 7 Q 2 9 s d W 1 u N z k s N z h 9 J n F 1 b 3 Q 7 L C Z x d W 9 0 O 1 N l Y 3 R p b 2 4 x L 1 N 1 b W 1 h c n k v Q 2 h h b m d l Z C B U e X B l L n t D b 2 x 1 b W 4 4 M C w 3 O X 0 m c X V v d D s s J n F 1 b 3 Q 7 U 2 V j d G l v b j E v U 3 V t b W F y e S 9 D a G F u Z 2 V k I F R 5 c G U u e 0 N v b H V t b j g x L D g w f S Z x d W 9 0 O y w m c X V v d D t T Z W N 0 a W 9 u M S 9 T d W 1 t Y X J 5 L 0 N o Y W 5 n Z W Q g V H l w Z S 5 7 Q 2 9 s d W 1 u O D I s O D F 9 J n F 1 b 3 Q 7 L C Z x d W 9 0 O 1 N l Y 3 R p b 2 4 x L 1 N 1 b W 1 h c n k v Q 2 h h b m d l Z C B U e X B l L n t D b 2 x 1 b W 4 4 M y w 4 M n 0 m c X V v d D s s J n F 1 b 3 Q 7 U 2 V j d G l v b j E v U 3 V t b W F y e S 9 D a G F u Z 2 V k I F R 5 c G U u e 0 N v b H V t b j g 0 L D g z f S Z x d W 9 0 O y w m c X V v d D t T Z W N 0 a W 9 u M S 9 T d W 1 t Y X J 5 L 0 N o Y W 5 n Z W Q g V H l w Z S 5 7 Q 2 9 s d W 1 u O D U s O D R 9 J n F 1 b 3 Q 7 L C Z x d W 9 0 O 1 N l Y 3 R p b 2 4 x L 1 N 1 b W 1 h c n k v Q 2 h h b m d l Z C B U e X B l L n t D b 2 x 1 b W 4 4 N i w 4 N X 0 m c X V v d D s s J n F 1 b 3 Q 7 U 2 V j d G l v b j E v U 3 V t b W F y e S 9 D a G F u Z 2 V k I F R 5 c G U u e 0 N v b H V t b j g 3 L D g 2 f S Z x d W 9 0 O y w m c X V v d D t T Z W N 0 a W 9 u M S 9 T d W 1 t Y X J 5 L 0 N o Y W 5 n Z W Q g V H l w Z S 5 7 Q 2 9 s d W 1 u O D g s O D d 9 J n F 1 b 3 Q 7 L C Z x d W 9 0 O 1 N l Y 3 R p b 2 4 x L 1 N 1 b W 1 h c n k v Q 2 h h b m d l Z C B U e X B l L n t D b 2 x 1 b W 4 4 O S w 4 O H 0 m c X V v d D s s J n F 1 b 3 Q 7 U 2 V j d G l v b j E v U 3 V t b W F y e S 9 D a G F u Z 2 V k I F R 5 c G U u e 0 N v b H V t b j k w L D g 5 f S Z x d W 9 0 O y w m c X V v d D t T Z W N 0 a W 9 u M S 9 T d W 1 t Y X J 5 L 0 N o Y W 5 n Z W Q g V H l w Z S 5 7 Q 2 9 s d W 1 u O T E s O T B 9 J n F 1 b 3 Q 7 L C Z x d W 9 0 O 1 N l Y 3 R p b 2 4 x L 1 N 1 b W 1 h c n k v Q 2 h h b m d l Z C B U e X B l L n t D b 2 x 1 b W 4 5 M i w 5 M X 0 m c X V v d D s s J n F 1 b 3 Q 7 U 2 V j d G l v b j E v U 3 V t b W F y e S 9 D a G F u Z 2 V k I F R 5 c G U u e 0 N v b H V t b j k z L D k y f S Z x d W 9 0 O y w m c X V v d D t T Z W N 0 a W 9 u M S 9 T d W 1 t Y X J 5 L 0 N o Y W 5 n Z W Q g V H l w Z S 5 7 Q 2 9 s d W 1 u O T Q s O T N 9 J n F 1 b 3 Q 7 L C Z x d W 9 0 O 1 N l Y 3 R p b 2 4 x L 1 N 1 b W 1 h c n k v Q 2 h h b m d l Z C B U e X B l L n t D b 2 x 1 b W 4 5 N S w 5 N H 0 m c X V v d D s s J n F 1 b 3 Q 7 U 2 V j d G l v b j E v U 3 V t b W F y e S 9 D a G F u Z 2 V k I F R 5 c G U u e 0 N v b H V t b j k 2 L D k 1 f S Z x d W 9 0 O y w m c X V v d D t T Z W N 0 a W 9 u M S 9 T d W 1 t Y X J 5 L 0 N o Y W 5 n Z W Q g V H l w Z S 5 7 Q 2 9 s d W 1 u O T c s O T Z 9 J n F 1 b 3 Q 7 L C Z x d W 9 0 O 1 N l Y 3 R p b 2 4 x L 1 N 1 b W 1 h c n k v Q 2 h h b m d l Z C B U e X B l L n t D b 2 x 1 b W 4 5 O C w 5 N 3 0 m c X V v d D s s J n F 1 b 3 Q 7 U 2 V j d G l v b j E v U 3 V t b W F y e S 9 D a G F u Z 2 V k I F R 5 c G U u e 0 N v b H V t b j k 5 L D k 4 f S Z x d W 9 0 O y w m c X V v d D t T Z W N 0 a W 9 u M S 9 T d W 1 t Y X J 5 L 0 N o Y W 5 n Z W Q g V H l w Z S 5 7 Q 2 9 s d W 1 u M T A w L D k 5 f S Z x d W 9 0 O y w m c X V v d D t T Z W N 0 a W 9 u M S 9 T d W 1 t Y X J 5 L 0 N o Y W 5 n Z W Q g V H l w Z S 5 7 Q 2 9 s d W 1 u M T A x L D E w M H 0 m c X V v d D s s J n F 1 b 3 Q 7 U 2 V j d G l v b j E v U 3 V t b W F y e S 9 D a G F u Z 2 V k I F R 5 c G U u e 0 N v b H V t b j E w M i w x M D F 9 J n F 1 b 3 Q 7 L C Z x d W 9 0 O 1 N l Y 3 R p b 2 4 x L 1 N 1 b W 1 h c n k v Q 2 h h b m d l Z C B U e X B l L n t D b 2 x 1 b W 4 x M D M s M T A y f S Z x d W 9 0 O y w m c X V v d D t T Z W N 0 a W 9 u M S 9 T d W 1 t Y X J 5 L 0 N o Y W 5 n Z W Q g V H l w Z S 5 7 Q 2 9 s d W 1 u M T A 0 L D E w M 3 0 m c X V v d D s s J n F 1 b 3 Q 7 U 2 V j d G l v b j E v U 3 V t b W F y e S 9 D a G F u Z 2 V k I F R 5 c G U u e 0 N v b H V t b j E w N S w x M D R 9 J n F 1 b 3 Q 7 L C Z x d W 9 0 O 1 N l Y 3 R p b 2 4 x L 1 N 1 b W 1 h c n k v Q 2 h h b m d l Z C B U e X B l L n t D b 2 x 1 b W 4 x M D Y s M T A 1 f S Z x d W 9 0 O y w m c X V v d D t T Z W N 0 a W 9 u M S 9 T d W 1 t Y X J 5 L 0 N o Y W 5 n Z W Q g V H l w Z S 5 7 Q 2 9 s d W 1 u M T A 3 L D E w N n 0 m c X V v d D s s J n F 1 b 3 Q 7 U 2 V j d G l v b j E v U 3 V t b W F y e S 9 D a G F u Z 2 V k I F R 5 c G U u e 0 N v b H V t b j E w O C w x M D d 9 J n F 1 b 3 Q 7 L C Z x d W 9 0 O 1 N l Y 3 R p b 2 4 x L 1 N 1 b W 1 h c n k v Q 2 h h b m d l Z C B U e X B l L n t D b 2 x 1 b W 4 x M D k s M T A 4 f S Z x d W 9 0 O y w m c X V v d D t T Z W N 0 a W 9 u M S 9 T d W 1 t Y X J 5 L 0 N o Y W 5 n Z W Q g V H l w Z S 5 7 Q 2 9 s d W 1 u M T E w L D E w O X 0 m c X V v d D s s J n F 1 b 3 Q 7 U 2 V j d G l v b j E v U 3 V t b W F y e S 9 D a G F u Z 2 V k I F R 5 c G U u e 0 N v b H V t b j E x M S w x M T B 9 J n F 1 b 3 Q 7 L C Z x d W 9 0 O 1 N l Y 3 R p b 2 4 x L 1 N 1 b W 1 h c n k v Q 2 h h b m d l Z C B U e X B l L n t D b 2 x 1 b W 4 x M T I s M T E x f S Z x d W 9 0 O y w m c X V v d D t T Z W N 0 a W 9 u M S 9 T d W 1 t Y X J 5 L 0 N o Y W 5 n Z W Q g V H l w Z S 5 7 Q 2 9 s d W 1 u M T E z L D E x M n 0 m c X V v d D s s J n F 1 b 3 Q 7 U 2 V j d G l v b j E v U 3 V t b W F y e S 9 D a G F u Z 2 V k I F R 5 c G U u e 0 N v b H V t b j E x N C w x M T N 9 J n F 1 b 3 Q 7 L C Z x d W 9 0 O 1 N l Y 3 R p b 2 4 x L 1 N 1 b W 1 h c n k v Q 2 h h b m d l Z C B U e X B l L n t D b 2 x 1 b W 4 x M T U s M T E 0 f S Z x d W 9 0 O y w m c X V v d D t T Z W N 0 a W 9 u M S 9 T d W 1 t Y X J 5 L 0 N o Y W 5 n Z W Q g V H l w Z S 5 7 Q 2 9 s d W 1 u M T E 2 L D E x N X 0 m c X V v d D s s J n F 1 b 3 Q 7 U 2 V j d G l v b j E v U 3 V t b W F y e S 9 D a G F u Z 2 V k I F R 5 c G U u e 0 N v b H V t b j E x N y w x M T Z 9 J n F 1 b 3 Q 7 L C Z x d W 9 0 O 1 N l Y 3 R p b 2 4 x L 1 N 1 b W 1 h c n k v Q 2 h h b m d l Z C B U e X B l L n t D b 2 x 1 b W 4 x M T g s M T E 3 f S Z x d W 9 0 O y w m c X V v d D t T Z W N 0 a W 9 u M S 9 T d W 1 t Y X J 5 L 0 N o Y W 5 n Z W Q g V H l w Z S 5 7 Q 2 9 s d W 1 u M T E 5 L D E x O H 0 m c X V v d D s s J n F 1 b 3 Q 7 U 2 V j d G l v b j E v U 3 V t b W F y e S 9 D a G F u Z 2 V k I F R 5 c G U u e 0 N v b H V t b j E y M C w x M T l 9 J n F 1 b 3 Q 7 L C Z x d W 9 0 O 1 N l Y 3 R p b 2 4 x L 1 N 1 b W 1 h c n k v Q 2 h h b m d l Z C B U e X B l L n t D b 2 x 1 b W 4 x M j E s M T I w f S Z x d W 9 0 O y w m c X V v d D t T Z W N 0 a W 9 u M S 9 T d W 1 t Y X J 5 L 0 N o Y W 5 n Z W Q g V H l w Z S 5 7 Q 2 9 s d W 1 u M T I y L D E y M X 0 m c X V v d D s s J n F 1 b 3 Q 7 U 2 V j d G l v b j E v U 3 V t b W F y e S 9 D a G F u Z 2 V k I F R 5 c G U u e 0 N v b H V t b j E y M y w x M j J 9 J n F 1 b 3 Q 7 L C Z x d W 9 0 O 1 N l Y 3 R p b 2 4 x L 1 N 1 b W 1 h c n k v Q 2 h h b m d l Z C B U e X B l L n t D b 2 x 1 b W 4 x M j Q s M T I z f S Z x d W 9 0 O y w m c X V v d D t T Z W N 0 a W 9 u M S 9 T d W 1 t Y X J 5 L 0 N o Y W 5 n Z W Q g V H l w Z S 5 7 Q 2 9 s d W 1 u M T I 1 L D E y N H 0 m c X V v d D s s J n F 1 b 3 Q 7 U 2 V j d G l v b j E v U 3 V t b W F y e S 9 D a G F u Z 2 V k I F R 5 c G U u e 0 N v b H V t b j E y N i w x M j V 9 J n F 1 b 3 Q 7 L C Z x d W 9 0 O 1 N l Y 3 R p b 2 4 x L 1 N 1 b W 1 h c n k v Q 2 h h b m d l Z C B U e X B l L n t D b 2 x 1 b W 4 x M j c s M T I 2 f S Z x d W 9 0 O y w m c X V v d D t T Z W N 0 a W 9 u M S 9 T d W 1 t Y X J 5 L 0 N o Y W 5 n Z W Q g V H l w Z S 5 7 Q 2 9 s d W 1 u M T I 4 L D E y N 3 0 m c X V v d D s s J n F 1 b 3 Q 7 U 2 V j d G l v b j E v U 3 V t b W F y e S 9 D a G F u Z 2 V k I F R 5 c G U u e 0 N v b H V t b j E y O S w x M j h 9 J n F 1 b 3 Q 7 L C Z x d W 9 0 O 1 N l Y 3 R p b 2 4 x L 1 N 1 b W 1 h c n k v Q 2 h h b m d l Z C B U e X B l L n t D b 2 x 1 b W 4 x M z A s M T I 5 f S Z x d W 9 0 O y w m c X V v d D t T Z W N 0 a W 9 u M S 9 T d W 1 t Y X J 5 L 0 N o Y W 5 n Z W Q g V H l w Z S 5 7 Q 2 9 s d W 1 u M T M x L D E z M H 0 m c X V v d D s s J n F 1 b 3 Q 7 U 2 V j d G l v b j E v U 3 V t b W F y e S 9 D a G F u Z 2 V k I F R 5 c G U u e 0 N v b H V t b j E z M i w x M z F 9 J n F 1 b 3 Q 7 L C Z x d W 9 0 O 1 N l Y 3 R p b 2 4 x L 1 N 1 b W 1 h c n k v Q 2 h h b m d l Z C B U e X B l L n t D b 2 x 1 b W 4 x M z M s M T M y f S Z x d W 9 0 O y w m c X V v d D t T Z W N 0 a W 9 u M S 9 T d W 1 t Y X J 5 L 0 N o Y W 5 n Z W Q g V H l w Z S 5 7 Q 2 9 s d W 1 u M T M 0 L D E z M 3 0 m c X V v d D s s J n F 1 b 3 Q 7 U 2 V j d G l v b j E v U 3 V t b W F y e S 9 D a G F u Z 2 V k I F R 5 c G U u e 0 N v b H V t b j E z N S w x M z R 9 J n F 1 b 3 Q 7 L C Z x d W 9 0 O 1 N l Y 3 R p b 2 4 x L 1 N 1 b W 1 h c n k v Q 2 h h b m d l Z C B U e X B l L n t D b 2 x 1 b W 4 x M z Y s M T M 1 f S Z x d W 9 0 O y w m c X V v d D t T Z W N 0 a W 9 u M S 9 T d W 1 t Y X J 5 L 0 N o Y W 5 n Z W Q g V H l w Z S 5 7 Q 2 9 s d W 1 u M T M 3 L D E z N n 0 m c X V v d D s s J n F 1 b 3 Q 7 U 2 V j d G l v b j E v U 3 V t b W F y e S 9 D a G F u Z 2 V k I F R 5 c G U u e 0 N v b H V t b j E z O C w x M z d 9 J n F 1 b 3 Q 7 L C Z x d W 9 0 O 1 N l Y 3 R p b 2 4 x L 1 N 1 b W 1 h c n k v Q 2 h h b m d l Z C B U e X B l L n t D b 2 x 1 b W 4 x M z k s M T M 4 f S Z x d W 9 0 O y w m c X V v d D t T Z W N 0 a W 9 u M S 9 T d W 1 t Y X J 5 L 0 N o Y W 5 n Z W Q g V H l w Z S 5 7 Q 2 9 s d W 1 u M T Q w L D E z O X 0 m c X V v d D s s J n F 1 b 3 Q 7 U 2 V j d G l v b j E v U 3 V t b W F y e S 9 D a G F u Z 2 V k I F R 5 c G U u e 0 N v b H V t b j E 0 M S w x N D B 9 J n F 1 b 3 Q 7 L C Z x d W 9 0 O 1 N l Y 3 R p b 2 4 x L 1 N 1 b W 1 h c n k v Q 2 h h b m d l Z C B U e X B l L n t D b 2 x 1 b W 4 x N D I s M T Q x f S Z x d W 9 0 O y w m c X V v d D t T Z W N 0 a W 9 u M S 9 T d W 1 t Y X J 5 L 0 N o Y W 5 n Z W Q g V H l w Z S 5 7 Q 2 9 s d W 1 u M T Q z L D E 0 M n 0 m c X V v d D s s J n F 1 b 3 Q 7 U 2 V j d G l v b j E v U 3 V t b W F y e S 9 D a G F u Z 2 V k I F R 5 c G U u e 0 N v b H V t b j E 0 N C w x N D N 9 J n F 1 b 3 Q 7 L C Z x d W 9 0 O 1 N l Y 3 R p b 2 4 x L 1 N 1 b W 1 h c n k v Q 2 h h b m d l Z C B U e X B l L n t D b 2 x 1 b W 4 x N D U s M T Q 0 f S Z x d W 9 0 O y w m c X V v d D t T Z W N 0 a W 9 u M S 9 T d W 1 t Y X J 5 L 0 N o Y W 5 n Z W Q g V H l w Z S 5 7 Q 2 9 s d W 1 u M T Q 2 L D E 0 N X 0 m c X V v d D s s J n F 1 b 3 Q 7 U 2 V j d G l v b j E v U 3 V t b W F y e S 9 D a G F u Z 2 V k I F R 5 c G U u e 0 N v b H V t b j E 0 N y w x N D Z 9 J n F 1 b 3 Q 7 L C Z x d W 9 0 O 1 N l Y 3 R p b 2 4 x L 1 N 1 b W 1 h c n k v Q 2 h h b m d l Z C B U e X B l L n t D b 2 x 1 b W 4 x N D g s M T Q 3 f S Z x d W 9 0 O y w m c X V v d D t T Z W N 0 a W 9 u M S 9 T d W 1 t Y X J 5 L 0 N o Y W 5 n Z W Q g V H l w Z S 5 7 Q 2 9 s d W 1 u M T Q 5 L D E 0 O H 0 m c X V v d D s s J n F 1 b 3 Q 7 U 2 V j d G l v b j E v U 3 V t b W F y e S 9 D a G F u Z 2 V k I F R 5 c G U u e 0 N v b H V t b j E 1 M C w x N D l 9 J n F 1 b 3 Q 7 L C Z x d W 9 0 O 1 N l Y 3 R p b 2 4 x L 1 N 1 b W 1 h c n k v Q 2 h h b m d l Z C B U e X B l L n t D b 2 x 1 b W 4 x N T E s M T U w f S Z x d W 9 0 O y w m c X V v d D t T Z W N 0 a W 9 u M S 9 T d W 1 t Y X J 5 L 0 N o Y W 5 n Z W Q g V H l w Z S 5 7 Q 2 9 s d W 1 u M T U y L D E 1 M X 0 m c X V v d D s s J n F 1 b 3 Q 7 U 2 V j d G l v b j E v U 3 V t b W F y e S 9 D a G F u Z 2 V k I F R 5 c G U u e 0 N v b H V t b j E 1 M y w x N T J 9 J n F 1 b 3 Q 7 L C Z x d W 9 0 O 1 N l Y 3 R p b 2 4 x L 1 N 1 b W 1 h c n k v Q 2 h h b m d l Z C B U e X B l L n t D b 2 x 1 b W 4 x N T Q s M T U z f S Z x d W 9 0 O y w m c X V v d D t T Z W N 0 a W 9 u M S 9 T d W 1 t Y X J 5 L 0 N o Y W 5 n Z W Q g V H l w Z S 5 7 Q 2 9 s d W 1 u M T U 1 L D E 1 N H 0 m c X V v d D s s J n F 1 b 3 Q 7 U 2 V j d G l v b j E v U 3 V t b W F y e S 9 D a G F u Z 2 V k I F R 5 c G U u e 0 N v b H V t b j E 1 N i w x N T V 9 J n F 1 b 3 Q 7 L C Z x d W 9 0 O 1 N l Y 3 R p b 2 4 x L 1 N 1 b W 1 h c n k v Q 2 h h b m d l Z C B U e X B l L n t D b 2 x 1 b W 4 x N T c s M T U 2 f S Z x d W 9 0 O y w m c X V v d D t T Z W N 0 a W 9 u M S 9 T d W 1 t Y X J 5 L 0 N o Y W 5 n Z W Q g V H l w Z S 5 7 Q 2 9 s d W 1 u M T U 4 L D E 1 N 3 0 m c X V v d D s s J n F 1 b 3 Q 7 U 2 V j d G l v b j E v U 3 V t b W F y e S 9 D a G F u Z 2 V k I F R 5 c G U u e 0 N v b H V t b j E 1 O S w x N T h 9 J n F 1 b 3 Q 7 L C Z x d W 9 0 O 1 N l Y 3 R p b 2 4 x L 1 N 1 b W 1 h c n k v Q 2 h h b m d l Z C B U e X B l L n t D b 2 x 1 b W 4 x N j A s M T U 5 f S Z x d W 9 0 O y w m c X V v d D t T Z W N 0 a W 9 u M S 9 T d W 1 t Y X J 5 L 0 N o Y W 5 n Z W Q g V H l w Z S 5 7 Q 2 9 s d W 1 u M T Y x L D E 2 M H 0 m c X V v d D s s J n F 1 b 3 Q 7 U 2 V j d G l v b j E v U 3 V t b W F y e S 9 D a G F u Z 2 V k I F R 5 c G U u e 0 N v b H V t b j E 2 M i w x N j F 9 J n F 1 b 3 Q 7 L C Z x d W 9 0 O 1 N l Y 3 R p b 2 4 x L 1 N 1 b W 1 h c n k v Q 2 h h b m d l Z C B U e X B l L n t D b 2 x 1 b W 4 x N j M s M T Y y f S Z x d W 9 0 O y w m c X V v d D t T Z W N 0 a W 9 u M S 9 T d W 1 t Y X J 5 L 0 N o Y W 5 n Z W Q g V H l w Z S 5 7 Q 2 9 s d W 1 u M T Y 0 L D E 2 M 3 0 m c X V v d D s s J n F 1 b 3 Q 7 U 2 V j d G l v b j E v U 3 V t b W F y e S 9 D a G F u Z 2 V k I F R 5 c G U u e 0 N v b H V t b j E 2 N S w x N j R 9 J n F 1 b 3 Q 7 L C Z x d W 9 0 O 1 N l Y 3 R p b 2 4 x L 1 N 1 b W 1 h c n k v Q 2 h h b m d l Z C B U e X B l L n t D b 2 x 1 b W 4 x N j Y s M T Y 1 f S Z x d W 9 0 O y w m c X V v d D t T Z W N 0 a W 9 u M S 9 T d W 1 t Y X J 5 L 0 N o Y W 5 n Z W Q g V H l w Z S 5 7 Q 2 9 s d W 1 u M T Y 3 L D E 2 N n 0 m c X V v d D s s J n F 1 b 3 Q 7 U 2 V j d G l v b j E v U 3 V t b W F y e S 9 D a G F u Z 2 V k I F R 5 c G U u e 0 N v b H V t b j E 2 O C w x N j d 9 J n F 1 b 3 Q 7 L C Z x d W 9 0 O 1 N l Y 3 R p b 2 4 x L 1 N 1 b W 1 h c n k v Q 2 h h b m d l Z C B U e X B l L n t D b 2 x 1 b W 4 x N j k s M T Y 4 f S Z x d W 9 0 O y w m c X V v d D t T Z W N 0 a W 9 u M S 9 T d W 1 t Y X J 5 L 0 N o Y W 5 n Z W Q g V H l w Z S 5 7 Q 2 9 s d W 1 u M T c w L D E 2 O X 0 m c X V v d D s s J n F 1 b 3 Q 7 U 2 V j d G l v b j E v U 3 V t b W F y e S 9 D a G F u Z 2 V k I F R 5 c G U u e 0 N v b H V t b j E 3 M S w x N z B 9 J n F 1 b 3 Q 7 L C Z x d W 9 0 O 1 N l Y 3 R p b 2 4 x L 1 N 1 b W 1 h c n k v Q 2 h h b m d l Z C B U e X B l L n t D b 2 x 1 b W 4 x N z I s M T c x f S Z x d W 9 0 O y w m c X V v d D t T Z W N 0 a W 9 u M S 9 T d W 1 t Y X J 5 L 0 N o Y W 5 n Z W Q g V H l w Z S 5 7 Q 2 9 s d W 1 u M T c z L D E 3 M n 0 m c X V v d D s s J n F 1 b 3 Q 7 U 2 V j d G l v b j E v U 3 V t b W F y e S 9 D a G F u Z 2 V k I F R 5 c G U u e 0 N v b H V t b j E 3 N C w x N z N 9 J n F 1 b 3 Q 7 L C Z x d W 9 0 O 1 N l Y 3 R p b 2 4 x L 1 N 1 b W 1 h c n k v Q 2 h h b m d l Z C B U e X B l L n t D b 2 x 1 b W 4 x N z U s M T c 0 f S Z x d W 9 0 O y w m c X V v d D t T Z W N 0 a W 9 u M S 9 T d W 1 t Y X J 5 L 0 N o Y W 5 n Z W Q g V H l w Z S 5 7 Q 2 9 s d W 1 u M T c 2 L D E 3 N X 0 m c X V v d D s s J n F 1 b 3 Q 7 U 2 V j d G l v b j E v U 3 V t b W F y e S 9 D a G F u Z 2 V k I F R 5 c G U u e 0 N v b H V t b j E 3 N y w x N z Z 9 J n F 1 b 3 Q 7 L C Z x d W 9 0 O 1 N l Y 3 R p b 2 4 x L 1 N 1 b W 1 h c n k v Q 2 h h b m d l Z C B U e X B l L n t D b 2 x 1 b W 4 x N z g s M T c 3 f S Z x d W 9 0 O y w m c X V v d D t T Z W N 0 a W 9 u M S 9 T d W 1 t Y X J 5 L 0 N o Y W 5 n Z W Q g V H l w Z S 5 7 Q 2 9 s d W 1 u M T c 5 L D E 3 O H 0 m c X V v d D s s J n F 1 b 3 Q 7 U 2 V j d G l v b j E v U 3 V t b W F y e S 9 D a G F u Z 2 V k I F R 5 c G U u e 0 N v b H V t b j E 4 M C w x N z l 9 J n F 1 b 3 Q 7 L C Z x d W 9 0 O 1 N l Y 3 R p b 2 4 x L 1 N 1 b W 1 h c n k v Q 2 h h b m d l Z C B U e X B l L n t D b 2 x 1 b W 4 x O D E s M T g w f S Z x d W 9 0 O y w m c X V v d D t T Z W N 0 a W 9 u M S 9 T d W 1 t Y X J 5 L 0 N o Y W 5 n Z W Q g V H l w Z S 5 7 Q 2 9 s d W 1 u M T g y L D E 4 M X 0 m c X V v d D s s J n F 1 b 3 Q 7 U 2 V j d G l v b j E v U 3 V t b W F y e S 9 D a G F u Z 2 V k I F R 5 c G U u e 0 N v b H V t b j E 4 M y w x O D J 9 J n F 1 b 3 Q 7 L C Z x d W 9 0 O 1 N l Y 3 R p b 2 4 x L 1 N 1 b W 1 h c n k v Q 2 h h b m d l Z C B U e X B l L n t D b 2 x 1 b W 4 x O D Q s M T g z f S Z x d W 9 0 O y w m c X V v d D t T Z W N 0 a W 9 u M S 9 T d W 1 t Y X J 5 L 0 N o Y W 5 n Z W Q g V H l w Z S 5 7 Q 2 9 s d W 1 u M T g 1 L D E 4 N H 0 m c X V v d D s s J n F 1 b 3 Q 7 U 2 V j d G l v b j E v U 3 V t b W F y e S 9 D a G F u Z 2 V k I F R 5 c G U u e 0 N v b H V t b j E 4 N i w x O D V 9 J n F 1 b 3 Q 7 L C Z x d W 9 0 O 1 N l Y 3 R p b 2 4 x L 1 N 1 b W 1 h c n k v Q 2 h h b m d l Z C B U e X B l L n t D b 2 x 1 b W 4 x O D c s M T g 2 f S Z x d W 9 0 O y w m c X V v d D t T Z W N 0 a W 9 u M S 9 T d W 1 t Y X J 5 L 0 N o Y W 5 n Z W Q g V H l w Z S 5 7 Q 2 9 s d W 1 u M T g 4 L D E 4 N 3 0 m c X V v d D s s J n F 1 b 3 Q 7 U 2 V j d G l v b j E v U 3 V t b W F y e S 9 D a G F u Z 2 V k I F R 5 c G U u e 0 N v b H V t b j E 4 O S w x O D h 9 J n F 1 b 3 Q 7 L C Z x d W 9 0 O 1 N l Y 3 R p b 2 4 x L 1 N 1 b W 1 h c n k v Q 2 h h b m d l Z C B U e X B l L n t D b 2 x 1 b W 4 x O T A s M T g 5 f S Z x d W 9 0 O y w m c X V v d D t T Z W N 0 a W 9 u M S 9 T d W 1 t Y X J 5 L 0 N o Y W 5 n Z W Q g V H l w Z S 5 7 Q 2 9 s d W 1 u M T k x L D E 5 M H 0 m c X V v d D s s J n F 1 b 3 Q 7 U 2 V j d G l v b j E v U 3 V t b W F y e S 9 D a G F u Z 2 V k I F R 5 c G U u e 0 N v b H V t b j E 5 M i w x O T F 9 J n F 1 b 3 Q 7 L C Z x d W 9 0 O 1 N l Y 3 R p b 2 4 x L 1 N 1 b W 1 h c n k v Q 2 h h b m d l Z C B U e X B l L n t D b 2 x 1 b W 4 x O T M s M T k y f S Z x d W 9 0 O y w m c X V v d D t T Z W N 0 a W 9 u M S 9 T d W 1 t Y X J 5 L 0 N o Y W 5 n Z W Q g V H l w Z S 5 7 Q 2 9 s d W 1 u M T k 0 L D E 5 M 3 0 m c X V v d D s s J n F 1 b 3 Q 7 U 2 V j d G l v b j E v U 3 V t b W F y e S 9 D a G F u Z 2 V k I F R 5 c G U u e 0 N v b H V t b j E 5 N S w x O T R 9 J n F 1 b 3 Q 7 L C Z x d W 9 0 O 1 N l Y 3 R p b 2 4 x L 1 N 1 b W 1 h c n k v Q 2 h h b m d l Z C B U e X B l L n t D b 2 x 1 b W 4 x O T Y s M T k 1 f S Z x d W 9 0 O y w m c X V v d D t T Z W N 0 a W 9 u M S 9 T d W 1 t Y X J 5 L 0 N o Y W 5 n Z W Q g V H l w Z S 5 7 Q 2 9 s d W 1 u M T k 3 L D E 5 N n 0 m c X V v d D s s J n F 1 b 3 Q 7 U 2 V j d G l v b j E v U 3 V t b W F y e S 9 D a G F u Z 2 V k I F R 5 c G U u e 0 N v b H V t b j E 5 O C w x O T d 9 J n F 1 b 3 Q 7 L C Z x d W 9 0 O 1 N l Y 3 R p b 2 4 x L 1 N 1 b W 1 h c n k v Q 2 h h b m d l Z C B U e X B l L n t D b 2 x 1 b W 4 x O T k s M T k 4 f S Z x d W 9 0 O y w m c X V v d D t T Z W N 0 a W 9 u M S 9 T d W 1 t Y X J 5 L 0 N o Y W 5 n Z W Q g V H l w Z S 5 7 Q 2 9 s d W 1 u M j A w L D E 5 O X 0 m c X V v d D s s J n F 1 b 3 Q 7 U 2 V j d G l v b j E v U 3 V t b W F y e S 9 D a G F u Z 2 V k I F R 5 c G U u e 0 N v b H V t b j I w M S w y M D B 9 J n F 1 b 3 Q 7 L C Z x d W 9 0 O 1 N l Y 3 R p b 2 4 x L 1 N 1 b W 1 h c n k v Q 2 h h b m d l Z C B U e X B l L n t D b 2 x 1 b W 4 y M D I s M j A x f S Z x d W 9 0 O y w m c X V v d D t T Z W N 0 a W 9 u M S 9 T d W 1 t Y X J 5 L 0 N o Y W 5 n Z W Q g V H l w Z S 5 7 Q 2 9 s d W 1 u M j A z L D I w M n 0 m c X V v d D s s J n F 1 b 3 Q 7 U 2 V j d G l v b j E v U 3 V t b W F y e S 9 D a G F u Z 2 V k I F R 5 c G U u e 0 N v b H V t b j I w N C w y M D N 9 J n F 1 b 3 Q 7 L C Z x d W 9 0 O 1 N l Y 3 R p b 2 4 x L 1 N 1 b W 1 h c n k v Q 2 h h b m d l Z C B U e X B l L n t D b 2 x 1 b W 4 y M D U s M j A 0 f S Z x d W 9 0 O y w m c X V v d D t T Z W N 0 a W 9 u M S 9 T d W 1 t Y X J 5 L 0 N o Y W 5 n Z W Q g V H l w Z S 5 7 Q 2 9 s d W 1 u M j A 2 L D I w N X 0 m c X V v d D s s J n F 1 b 3 Q 7 U 2 V j d G l v b j E v U 3 V t b W F y e S 9 D a G F u Z 2 V k I F R 5 c G U u e 0 N v b H V t b j I w N y w y M D Z 9 J n F 1 b 3 Q 7 L C Z x d W 9 0 O 1 N l Y 3 R p b 2 4 x L 1 N 1 b W 1 h c n k v Q 2 h h b m d l Z C B U e X B l L n t D b 2 x 1 b W 4 y M D g s M j A 3 f S Z x d W 9 0 O y w m c X V v d D t T Z W N 0 a W 9 u M S 9 T d W 1 t Y X J 5 L 0 N o Y W 5 n Z W Q g V H l w Z S 5 7 Q 2 9 s d W 1 u M j A 5 L D I w O H 0 m c X V v d D s s J n F 1 b 3 Q 7 U 2 V j d G l v b j E v U 3 V t b W F y e S 9 D a G F u Z 2 V k I F R 5 c G U u e 0 N v b H V t b j I x M C w y M D l 9 J n F 1 b 3 Q 7 L C Z x d W 9 0 O 1 N l Y 3 R p b 2 4 x L 1 N 1 b W 1 h c n k v Q 2 h h b m d l Z C B U e X B l L n t D b 2 x 1 b W 4 y M T E s M j E w f S Z x d W 9 0 O y w m c X V v d D t T Z W N 0 a W 9 u M S 9 T d W 1 t Y X J 5 L 0 N o Y W 5 n Z W Q g V H l w Z S 5 7 Q 2 9 s d W 1 u M j E y L D I x M X 0 m c X V v d D t d L C Z x d W 9 0 O 1 J l b G F 0 a W 9 u c 2 h p c E l u Z m 8 m c X V v d D s 6 W 1 1 9 I i A v P j w v U 3 R h Y m x l R W 5 0 c m l l c z 4 8 L 0 l 0 Z W 0 + P E l 0 Z W 0 + P E l 0 Z W 1 M b 2 N h d G l v b j 4 8 S X R l b V R 5 c G U + R m 9 y b X V s Y T w v S X R l b V R 5 c G U + P E l 0 Z W 1 Q Y X R o P l N l Y 3 R p b 2 4 x L 1 N 1 b W 1 h c n k v U 2 9 1 c m N l P C 9 J d G V t U G F 0 a D 4 8 L 0 l 0 Z W 1 M b 2 N h d G l v b j 4 8 U 3 R h Y m x l R W 5 0 c m l l c y A v P j w v S X R l b T 4 8 S X R l b T 4 8 S X R l b U x v Y 2 F 0 a W 9 u P j x J d G V t V H l w Z T 5 G b 3 J t d W x h P C 9 J d G V t V H l w Z T 4 8 S X R l b V B h d G g + U 2 V j d G l v b j E v U 3 V t b W F y e S 9 T d W 1 t Y X J 5 X 1 N o Z W V 0 P C 9 J d G V t U G F 0 a D 4 8 L 0 l 0 Z W 1 M b 2 N h d G l v b j 4 8 U 3 R h Y m x l R W 5 0 c m l l c y A v P j w v S X R l b T 4 8 S X R l b T 4 8 S X R l b U x v Y 2 F 0 a W 9 u P j x J d G V t V H l w Z T 5 G b 3 J t d W x h P C 9 J d G V t V H l w Z T 4 8 S X R l b V B h d G g + U 2 V j d G l v b j E v U 3 V t b W F y e S 9 D a G F u Z 2 V k J T I w V H l w Z T w v S X R l b V B h d G g + P C 9 J d G V t T G 9 j Y X R p b 2 4 + P F N 0 Y W J s Z U V u d H J p Z X M g L z 4 8 L 0 l 0 Z W 0 + P E l 0 Z W 0 + P E l 0 Z W 1 M b 2 N h d G l v b j 4 8 S X R l b V R 5 c G U + R m 9 y b X V s Y T w v S X R l b V R 5 c G U + P E l 0 Z W 1 Q Y X R o P l N l Y 3 R p b 2 4 x L 1 N 1 b W 1 h c n k v U m V t b 3 Z l Z C U y M F R v c C U y M F J v d 3 M 8 L 0 l 0 Z W 1 Q Y X R o P j w v S X R l b U x v Y 2 F 0 a W 9 u P j x T d G F i b G V F b n R y a W V z I C 8 + P C 9 J d G V t P j w v S X R l b X M + P C 9 M b 2 N h b F B h Y 2 t h Z 2 V N Z X R h Z G F 0 Y U Z p b G U + F g A A A F B L B Q Y A A A A A A A A A A A A A A A A A A A A A A A D a A A A A A Q A A A N C M n d 8 B F d E R j H o A w E / C l + s B A A A A X b f 2 1 9 r 5 g U y t c / o J u 4 C k i A A A A A A C A A A A A A A D Z g A A w A A A A B A A A A D 8 j W 6 S + A 0 F j D Q T w 9 Z L f m k j A A A A A A S A A A C g A A A A E A A A A L B 5 n 3 h 8 d Y 1 b 6 v h R x g N U K H R Q A A A A j p V Y j o j h S u 6 w w x T X Z r K k 1 X 9 j T F V y Z 4 1 + K k q e 9 3 7 b g s q F g 5 G 8 W p Z 7 7 5 8 x A q k q P N v D + j s 0 Q e V F J I J W 1 q B U n 3 e G y / q Z / q / h s d o o y U p O 6 8 A U 2 a 8 U A A A A 9 r l V I i S M i A p h z t t h r 8 W 7 y Z 1 D T / Y = < / D a t a M a s h u p > 
</file>

<file path=customXml/item3.xml><?xml version="1.0" encoding="utf-8"?>
<ct:contentTypeSchema xmlns:ct="http://schemas.microsoft.com/office/2006/metadata/contentType" xmlns:ma="http://schemas.microsoft.com/office/2006/metadata/properties/metaAttributes" ct:_="" ma:_="" ma:contentTypeName="Document" ma:contentTypeID="0x01010027980F5D424DF24BB1C02765ABCA5101" ma:contentTypeVersion="13" ma:contentTypeDescription="Create a new document." ma:contentTypeScope="" ma:versionID="31ecd827955d98c147a11390f4b35efc">
  <xsd:schema xmlns:xsd="http://www.w3.org/2001/XMLSchema" xmlns:xs="http://www.w3.org/2001/XMLSchema" xmlns:p="http://schemas.microsoft.com/office/2006/metadata/properties" xmlns:ns3="252ca09e-167c-482d-b213-b4a6648af8fb" xmlns:ns4="80b527a4-0a99-4f29-a8cd-40d052bbf8ae" targetNamespace="http://schemas.microsoft.com/office/2006/metadata/properties" ma:root="true" ma:fieldsID="369284e4368e9f355f5b58b84c5f0452" ns3:_="" ns4:_="">
    <xsd:import namespace="252ca09e-167c-482d-b213-b4a6648af8fb"/>
    <xsd:import namespace="80b527a4-0a99-4f29-a8cd-40d052bbf8a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ca09e-167c-482d-b213-b4a6648af8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b527a4-0a99-4f29-a8cd-40d052bbf8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050BB0-45FD-4C0D-8C1F-979660549A6E}">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80b527a4-0a99-4f29-a8cd-40d052bbf8ae"/>
    <ds:schemaRef ds:uri="252ca09e-167c-482d-b213-b4a6648af8fb"/>
    <ds:schemaRef ds:uri="http://www.w3.org/XML/1998/namespace"/>
    <ds:schemaRef ds:uri="http://purl.org/dc/terms/"/>
  </ds:schemaRefs>
</ds:datastoreItem>
</file>

<file path=customXml/itemProps2.xml><?xml version="1.0" encoding="utf-8"?>
<ds:datastoreItem xmlns:ds="http://schemas.openxmlformats.org/officeDocument/2006/customXml" ds:itemID="{780243BB-49AB-4917-8079-02360DE0D3FE}">
  <ds:schemaRefs>
    <ds:schemaRef ds:uri="http://schemas.microsoft.com/DataMashup"/>
  </ds:schemaRefs>
</ds:datastoreItem>
</file>

<file path=customXml/itemProps3.xml><?xml version="1.0" encoding="utf-8"?>
<ds:datastoreItem xmlns:ds="http://schemas.openxmlformats.org/officeDocument/2006/customXml" ds:itemID="{C0F2A1B5-7004-49B4-BE0C-49166A574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2ca09e-167c-482d-b213-b4a6648af8fb"/>
    <ds:schemaRef ds:uri="80b527a4-0a99-4f29-a8cd-40d052bbf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6FF0554-84A3-46F8-8DBD-A107F033F2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0263_StoreWalk_0820</vt:lpstr>
      <vt:lpstr>0263_RealEstateLineup</vt:lpstr>
      <vt:lpstr>CoT</vt:lpstr>
      <vt:lpstr>CoTenancy</vt:lpstr>
      <vt:lpstr>LeaseInfo</vt:lpstr>
      <vt:lpstr>'0263_RealEstateLineup'!Print_Area</vt:lpstr>
      <vt:lpstr>'0263_StoreWalk_0820'!Print_Area</vt:lpstr>
      <vt:lpstr>SS_List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Elyssa Karanian/USA</dc:creator>
  <cp:lastModifiedBy>Syracuse, NY #263</cp:lastModifiedBy>
  <cp:lastPrinted>2019-09-24T19:49:49Z</cp:lastPrinted>
  <dcterms:created xsi:type="dcterms:W3CDTF">2019-09-24T15:08:15Z</dcterms:created>
  <dcterms:modified xsi:type="dcterms:W3CDTF">2020-09-17T20:21:34Z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0x01010027980F5D424DF24BB1C02765ABCA5101</vt:lpwstr>
  </property>
</Properties>
</file>